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<sst xmlns="http://schemas.openxmlformats.org/spreadsheetml/2006/main" count="218" uniqueCount="53">
  <si>
    <t>5. Сведения о ценах на комм унальные услуги с  июля  2013г</t>
  </si>
  <si>
    <t>Вид</t>
  </si>
  <si>
    <t>Объём</t>
  </si>
  <si>
    <t>Закупочная</t>
  </si>
  <si>
    <t>Цена, по</t>
  </si>
  <si>
    <t xml:space="preserve">Дата </t>
  </si>
  <si>
    <t>Номер</t>
  </si>
  <si>
    <t xml:space="preserve">Наименование </t>
  </si>
  <si>
    <t>Тарифы</t>
  </si>
  <si>
    <t>коммунального</t>
  </si>
  <si>
    <t>закупаемого</t>
  </si>
  <si>
    <t xml:space="preserve">цена </t>
  </si>
  <si>
    <t xml:space="preserve">которой </t>
  </si>
  <si>
    <t>принятия</t>
  </si>
  <si>
    <t>документа</t>
  </si>
  <si>
    <t>органа,</t>
  </si>
  <si>
    <t>для</t>
  </si>
  <si>
    <t>Адрес</t>
  </si>
  <si>
    <t>рессурса</t>
  </si>
  <si>
    <t>ресурса</t>
  </si>
  <si>
    <t>на рессурс</t>
  </si>
  <si>
    <t>приобретается</t>
  </si>
  <si>
    <t>решения</t>
  </si>
  <si>
    <t xml:space="preserve">принявшего </t>
  </si>
  <si>
    <t>потреб.</t>
  </si>
  <si>
    <t>рессурс</t>
  </si>
  <si>
    <t>о стоимости</t>
  </si>
  <si>
    <t>решение</t>
  </si>
  <si>
    <t>потребителю</t>
  </si>
  <si>
    <t>ул. 40 Лет Октября 35</t>
  </si>
  <si>
    <t>теп. энергия</t>
  </si>
  <si>
    <t>ТГК-13</t>
  </si>
  <si>
    <t>12.12.2012г</t>
  </si>
  <si>
    <t>№ 348-П</t>
  </si>
  <si>
    <t>РЭК Красн.край</t>
  </si>
  <si>
    <t>ХВО</t>
  </si>
  <si>
    <t>Водок.-Сервис</t>
  </si>
  <si>
    <t>21.06.2013г</t>
  </si>
  <si>
    <t>№ 101-П</t>
  </si>
  <si>
    <t>холодная вода</t>
  </si>
  <si>
    <t>14.11.2012г</t>
  </si>
  <si>
    <t>№ 252-т</t>
  </si>
  <si>
    <t>Мин. ЖКХ</t>
  </si>
  <si>
    <t>стоки</t>
  </si>
  <si>
    <t>ул. 40 Лет Октября 35/2</t>
  </si>
  <si>
    <t xml:space="preserve"> ул. 40 Лет Октября 37</t>
  </si>
  <si>
    <t xml:space="preserve">ул.40 лет Октября 39 </t>
  </si>
  <si>
    <t>теп.энергия</t>
  </si>
  <si>
    <t>ул.40 лет Октября  39/1</t>
  </si>
  <si>
    <t>ул.40 лет Октября  41/1</t>
  </si>
  <si>
    <t>ул.Ангарская 20/1</t>
  </si>
  <si>
    <t xml:space="preserve">ул.Цимлянская  1 </t>
  </si>
  <si>
    <t>ул.Цимлянская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</si>
</sst>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/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3" xfId="0" applyFont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5"/>
  <sheetViews>
    <sheetView tabSelected="1" workbookViewId="0">
      <selection activeCell="D3" sqref="D3"/>
    </sheetView>
  </sheetViews>
  <sheetFormatPr defaultRowHeight="15.75" x14ac:dyDescent="0.25"/>
  <cols>
    <col min="2" max="2" width="14.28515625" style="26" customWidth="1"/>
    <col min="3" max="3" width="19.42578125" customWidth="1"/>
    <col min="4" max="11" width="14.28515625" customWidth="1"/>
  </cols>
  <sheetData>
    <row r="3" spans="2:11" ht="15.75" customHeight="1" x14ac:dyDescent="0.25">
      <c r="B3" s="1"/>
      <c r="C3" s="2"/>
      <c r="D3" s="2" t="s">
        <v>0</v>
      </c>
      <c r="E3" s="2"/>
      <c r="F3" s="2"/>
      <c r="G3" s="1"/>
      <c r="H3" s="1"/>
      <c r="I3" s="1"/>
      <c r="J3" s="1"/>
      <c r="K3" s="3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3"/>
    </row>
    <row r="5" spans="2:11" ht="15.75" customHeight="1" x14ac:dyDescent="0.25">
      <c r="B5" s="4"/>
      <c r="C5" s="5" t="s">
        <v>1</v>
      </c>
      <c r="D5" s="6"/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7" t="s">
        <v>8</v>
      </c>
    </row>
    <row r="6" spans="2:11" ht="15.75" customHeight="1" x14ac:dyDescent="0.25">
      <c r="B6" s="8"/>
      <c r="C6" s="9" t="s">
        <v>9</v>
      </c>
      <c r="D6" s="6"/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7" t="s">
        <v>16</v>
      </c>
    </row>
    <row r="7" spans="2:11" ht="15.75" customHeight="1" x14ac:dyDescent="0.25">
      <c r="B7" s="8" t="s">
        <v>17</v>
      </c>
      <c r="C7" s="9" t="s">
        <v>18</v>
      </c>
      <c r="D7" s="6"/>
      <c r="E7" s="6" t="s">
        <v>19</v>
      </c>
      <c r="F7" s="6" t="s">
        <v>20</v>
      </c>
      <c r="G7" s="6" t="s">
        <v>21</v>
      </c>
      <c r="H7" s="6" t="s">
        <v>22</v>
      </c>
      <c r="I7" s="6"/>
      <c r="J7" s="6" t="s">
        <v>23</v>
      </c>
      <c r="K7" s="6" t="s">
        <v>24</v>
      </c>
    </row>
    <row r="8" spans="2:11" x14ac:dyDescent="0.25">
      <c r="B8" s="8"/>
      <c r="C8" s="9"/>
      <c r="D8" s="6"/>
      <c r="E8" s="6"/>
      <c r="F8" s="6"/>
      <c r="G8" s="6" t="s">
        <v>25</v>
      </c>
      <c r="H8" s="6" t="s">
        <v>26</v>
      </c>
      <c r="I8" s="6"/>
      <c r="J8" s="6" t="s">
        <v>27</v>
      </c>
      <c r="K8" s="10"/>
    </row>
    <row r="9" spans="2:11" x14ac:dyDescent="0.25">
      <c r="B9" s="11"/>
      <c r="C9" s="11"/>
      <c r="D9" s="12"/>
      <c r="E9" s="12"/>
      <c r="F9" s="6"/>
      <c r="G9" s="6" t="s">
        <v>28</v>
      </c>
      <c r="H9" s="6" t="s">
        <v>18</v>
      </c>
      <c r="I9" s="6"/>
      <c r="J9" s="6"/>
      <c r="K9" s="10"/>
    </row>
    <row r="10" spans="2:11" ht="31.5" x14ac:dyDescent="0.25">
      <c r="B10" s="27" t="s">
        <v>29</v>
      </c>
      <c r="C10" s="13" t="s">
        <v>30</v>
      </c>
      <c r="D10" s="12" t="s">
        <v>31</v>
      </c>
      <c r="E10" s="14">
        <f>(0.0379*2690*8)+(154*0.255*11)</f>
        <v>1247.578</v>
      </c>
      <c r="F10" s="15">
        <v>1208.4100000000001</v>
      </c>
      <c r="G10" s="15">
        <v>1208.4100000000001</v>
      </c>
      <c r="H10" s="16" t="s">
        <v>32</v>
      </c>
      <c r="I10" s="16" t="s">
        <v>33</v>
      </c>
      <c r="J10" s="17" t="s">
        <v>34</v>
      </c>
      <c r="K10" s="18">
        <v>1208.4100000000001</v>
      </c>
    </row>
    <row r="11" spans="2:11" ht="14.25" customHeight="1" x14ac:dyDescent="0.25">
      <c r="B11" s="27"/>
      <c r="C11" s="19" t="s">
        <v>35</v>
      </c>
      <c r="D11" s="20" t="s">
        <v>36</v>
      </c>
      <c r="E11" s="14">
        <f>154*3.66*11</f>
        <v>6200.04</v>
      </c>
      <c r="F11" s="15">
        <v>13.45</v>
      </c>
      <c r="G11" s="15">
        <v>13.45</v>
      </c>
      <c r="H11" s="21" t="s">
        <v>37</v>
      </c>
      <c r="I11" s="21" t="s">
        <v>38</v>
      </c>
      <c r="J11" s="13" t="s">
        <v>34</v>
      </c>
      <c r="K11" s="21">
        <v>13.45</v>
      </c>
    </row>
    <row r="12" spans="2:11" ht="14.25" customHeight="1" x14ac:dyDescent="0.25">
      <c r="B12" s="27"/>
      <c r="C12" s="22" t="s">
        <v>39</v>
      </c>
      <c r="D12" s="23" t="s">
        <v>36</v>
      </c>
      <c r="E12" s="14">
        <f>154*6.53*12</f>
        <v>12067.44</v>
      </c>
      <c r="F12" s="13">
        <v>30.46</v>
      </c>
      <c r="G12" s="13">
        <v>30.46</v>
      </c>
      <c r="H12" s="21" t="s">
        <v>40</v>
      </c>
      <c r="I12" s="21" t="s">
        <v>41</v>
      </c>
      <c r="J12" s="13" t="s">
        <v>42</v>
      </c>
      <c r="K12" s="21">
        <v>25.51</v>
      </c>
    </row>
    <row r="13" spans="2:11" ht="14.25" customHeight="1" x14ac:dyDescent="0.25">
      <c r="B13" s="27"/>
      <c r="C13" s="13" t="s">
        <v>43</v>
      </c>
      <c r="D13" s="21" t="s">
        <v>31</v>
      </c>
      <c r="E13" s="24">
        <f>10.19*154*12</f>
        <v>18831.12</v>
      </c>
      <c r="F13" s="13">
        <v>29.33</v>
      </c>
      <c r="G13" s="13">
        <v>29.33</v>
      </c>
      <c r="H13" s="21" t="s">
        <v>40</v>
      </c>
      <c r="I13" s="21" t="s">
        <v>41</v>
      </c>
      <c r="J13" s="15" t="s">
        <v>42</v>
      </c>
      <c r="K13" s="21">
        <v>29.33</v>
      </c>
    </row>
    <row r="14" spans="2:11" ht="14.25" customHeight="1" x14ac:dyDescent="0.25">
      <c r="B14" s="27" t="s">
        <v>44</v>
      </c>
      <c r="C14" s="13" t="s">
        <v>30</v>
      </c>
      <c r="D14" s="21" t="s">
        <v>31</v>
      </c>
      <c r="E14" s="24">
        <f>(0.0379*2690*8)+(154*0.255*11)</f>
        <v>1247.578</v>
      </c>
      <c r="F14" s="15">
        <v>1208.4100000000001</v>
      </c>
      <c r="G14" s="15">
        <v>1208.4100000000001</v>
      </c>
      <c r="H14" s="16" t="s">
        <v>32</v>
      </c>
      <c r="I14" s="16" t="s">
        <v>33</v>
      </c>
      <c r="J14" s="13" t="s">
        <v>34</v>
      </c>
      <c r="K14" s="18">
        <v>1208.4100000000001</v>
      </c>
    </row>
    <row r="15" spans="2:11" ht="14.25" customHeight="1" x14ac:dyDescent="0.25">
      <c r="B15" s="27"/>
      <c r="C15" s="13" t="s">
        <v>35</v>
      </c>
      <c r="D15" s="21" t="s">
        <v>36</v>
      </c>
      <c r="E15" s="24">
        <f>154*3.66*11</f>
        <v>6200.04</v>
      </c>
      <c r="F15" s="15">
        <v>13.45</v>
      </c>
      <c r="G15" s="15">
        <v>13.45</v>
      </c>
      <c r="H15" s="21" t="s">
        <v>37</v>
      </c>
      <c r="I15" s="21" t="s">
        <v>38</v>
      </c>
      <c r="J15" s="13" t="s">
        <v>34</v>
      </c>
      <c r="K15" s="21">
        <v>13.45</v>
      </c>
    </row>
    <row r="16" spans="2:11" ht="14.25" customHeight="1" x14ac:dyDescent="0.25">
      <c r="B16" s="27"/>
      <c r="C16" s="13" t="s">
        <v>39</v>
      </c>
      <c r="D16" s="21" t="s">
        <v>36</v>
      </c>
      <c r="E16" s="24">
        <f>154*6.53*12</f>
        <v>12067.44</v>
      </c>
      <c r="F16" s="13">
        <v>30.46</v>
      </c>
      <c r="G16" s="13">
        <v>30.46</v>
      </c>
      <c r="H16" s="21" t="s">
        <v>40</v>
      </c>
      <c r="I16" s="21" t="s">
        <v>41</v>
      </c>
      <c r="J16" s="13" t="s">
        <v>42</v>
      </c>
      <c r="K16" s="21">
        <v>25.51</v>
      </c>
    </row>
    <row r="17" spans="2:11" ht="14.25" customHeight="1" x14ac:dyDescent="0.25">
      <c r="B17" s="27"/>
      <c r="C17" s="13" t="s">
        <v>43</v>
      </c>
      <c r="D17" s="21" t="s">
        <v>31</v>
      </c>
      <c r="E17" s="24">
        <f>10.19*154*12</f>
        <v>18831.12</v>
      </c>
      <c r="F17" s="13">
        <v>29.33</v>
      </c>
      <c r="G17" s="13">
        <v>29.33</v>
      </c>
      <c r="H17" s="21" t="s">
        <v>40</v>
      </c>
      <c r="I17" s="21" t="s">
        <v>41</v>
      </c>
      <c r="J17" s="13" t="s">
        <v>42</v>
      </c>
      <c r="K17" s="21">
        <v>29.33</v>
      </c>
    </row>
    <row r="18" spans="2:11" ht="14.25" customHeight="1" x14ac:dyDescent="0.25">
      <c r="B18" s="27" t="s">
        <v>45</v>
      </c>
      <c r="C18" s="13" t="s">
        <v>30</v>
      </c>
      <c r="D18" s="21" t="s">
        <v>31</v>
      </c>
      <c r="E18" s="24">
        <f>(0.0379*2690*8)+(154*0.255*11)</f>
        <v>1247.578</v>
      </c>
      <c r="F18" s="15">
        <v>1208.4100000000001</v>
      </c>
      <c r="G18" s="15">
        <v>1208.4100000000001</v>
      </c>
      <c r="H18" s="16" t="s">
        <v>32</v>
      </c>
      <c r="I18" s="16" t="s">
        <v>33</v>
      </c>
      <c r="J18" s="13" t="s">
        <v>34</v>
      </c>
      <c r="K18" s="18">
        <v>1208.4100000000001</v>
      </c>
    </row>
    <row r="19" spans="2:11" ht="14.25" customHeight="1" x14ac:dyDescent="0.25">
      <c r="B19" s="27"/>
      <c r="C19" s="13" t="s">
        <v>35</v>
      </c>
      <c r="D19" s="21" t="s">
        <v>36</v>
      </c>
      <c r="E19" s="24">
        <f>154*3.66*11</f>
        <v>6200.04</v>
      </c>
      <c r="F19" s="15">
        <v>13.45</v>
      </c>
      <c r="G19" s="15">
        <v>13.45</v>
      </c>
      <c r="H19" s="21" t="s">
        <v>37</v>
      </c>
      <c r="I19" s="21" t="s">
        <v>38</v>
      </c>
      <c r="J19" s="13" t="s">
        <v>34</v>
      </c>
      <c r="K19" s="21">
        <v>13.45</v>
      </c>
    </row>
    <row r="20" spans="2:11" ht="14.25" customHeight="1" x14ac:dyDescent="0.25">
      <c r="B20" s="27"/>
      <c r="C20" s="13" t="s">
        <v>39</v>
      </c>
      <c r="D20" s="21" t="s">
        <v>36</v>
      </c>
      <c r="E20" s="24">
        <f>154*6.53*12</f>
        <v>12067.44</v>
      </c>
      <c r="F20" s="13">
        <v>30.46</v>
      </c>
      <c r="G20" s="13">
        <v>30.46</v>
      </c>
      <c r="H20" s="21" t="s">
        <v>40</v>
      </c>
      <c r="I20" s="21" t="s">
        <v>41</v>
      </c>
      <c r="J20" s="13" t="s">
        <v>42</v>
      </c>
      <c r="K20" s="21">
        <v>25.51</v>
      </c>
    </row>
    <row r="21" spans="2:11" ht="14.25" customHeight="1" x14ac:dyDescent="0.25">
      <c r="B21" s="27"/>
      <c r="C21" s="13" t="s">
        <v>43</v>
      </c>
      <c r="D21" s="21" t="s">
        <v>31</v>
      </c>
      <c r="E21" s="24">
        <f>10.19*154*12</f>
        <v>18831.12</v>
      </c>
      <c r="F21" s="13">
        <v>29.33</v>
      </c>
      <c r="G21" s="13">
        <v>29.33</v>
      </c>
      <c r="H21" s="21" t="s">
        <v>40</v>
      </c>
      <c r="I21" s="21" t="s">
        <v>41</v>
      </c>
      <c r="J21" s="13" t="s">
        <v>42</v>
      </c>
      <c r="K21" s="21">
        <v>29.33</v>
      </c>
    </row>
    <row r="22" spans="2:11" ht="14.25" customHeight="1" x14ac:dyDescent="0.25">
      <c r="B22" s="27" t="s">
        <v>46</v>
      </c>
      <c r="C22" s="13" t="s">
        <v>47</v>
      </c>
      <c r="D22" s="21" t="s">
        <v>31</v>
      </c>
      <c r="E22" s="24">
        <f>(0.0379*2916.2*8)+(104*0.255*11)</f>
        <v>1175.91184</v>
      </c>
      <c r="F22" s="15">
        <v>1208.4100000000001</v>
      </c>
      <c r="G22" s="15">
        <v>1208.4100000000001</v>
      </c>
      <c r="H22" s="16" t="s">
        <v>32</v>
      </c>
      <c r="I22" s="16" t="s">
        <v>33</v>
      </c>
      <c r="J22" s="13" t="s">
        <v>34</v>
      </c>
      <c r="K22" s="18">
        <v>1208.4100000000001</v>
      </c>
    </row>
    <row r="23" spans="2:11" ht="14.25" customHeight="1" x14ac:dyDescent="0.25">
      <c r="B23" s="27"/>
      <c r="C23" s="13" t="s">
        <v>35</v>
      </c>
      <c r="D23" s="21" t="s">
        <v>36</v>
      </c>
      <c r="E23" s="24">
        <f>104*3.66*11</f>
        <v>4187.04</v>
      </c>
      <c r="F23" s="15">
        <v>13.45</v>
      </c>
      <c r="G23" s="15">
        <v>13.45</v>
      </c>
      <c r="H23" s="21" t="s">
        <v>37</v>
      </c>
      <c r="I23" s="21" t="s">
        <v>38</v>
      </c>
      <c r="J23" s="13" t="s">
        <v>34</v>
      </c>
      <c r="K23" s="21">
        <v>13.45</v>
      </c>
    </row>
    <row r="24" spans="2:11" ht="14.25" customHeight="1" x14ac:dyDescent="0.25">
      <c r="B24" s="27"/>
      <c r="C24" s="13" t="s">
        <v>39</v>
      </c>
      <c r="D24" s="21" t="s">
        <v>36</v>
      </c>
      <c r="E24" s="24">
        <f>104*6.53*12</f>
        <v>8149.4400000000005</v>
      </c>
      <c r="F24" s="13">
        <v>30.46</v>
      </c>
      <c r="G24" s="13">
        <v>30.46</v>
      </c>
      <c r="H24" s="21" t="s">
        <v>40</v>
      </c>
      <c r="I24" s="21" t="s">
        <v>41</v>
      </c>
      <c r="J24" s="13" t="s">
        <v>42</v>
      </c>
      <c r="K24" s="21">
        <v>25.51</v>
      </c>
    </row>
    <row r="25" spans="2:11" ht="14.25" customHeight="1" x14ac:dyDescent="0.25">
      <c r="B25" s="27"/>
      <c r="C25" s="13" t="s">
        <v>43</v>
      </c>
      <c r="D25" s="21" t="s">
        <v>31</v>
      </c>
      <c r="E25" s="24">
        <f>10.19*104*12</f>
        <v>12717.119999999999</v>
      </c>
      <c r="F25" s="13">
        <v>29.33</v>
      </c>
      <c r="G25" s="13">
        <v>29.33</v>
      </c>
      <c r="H25" s="21" t="s">
        <v>40</v>
      </c>
      <c r="I25" s="21" t="s">
        <v>41</v>
      </c>
      <c r="J25" s="13" t="s">
        <v>42</v>
      </c>
      <c r="K25" s="21">
        <v>29.33</v>
      </c>
    </row>
    <row r="26" spans="2:11" ht="14.25" customHeight="1" x14ac:dyDescent="0.25">
      <c r="B26" s="27" t="s">
        <v>48</v>
      </c>
      <c r="C26" s="13" t="s">
        <v>47</v>
      </c>
      <c r="D26" s="21" t="s">
        <v>31</v>
      </c>
      <c r="E26" s="24">
        <f>(0.0379*2690*8)+(154*0.255*11)</f>
        <v>1247.578</v>
      </c>
      <c r="F26" s="15">
        <v>1208.4100000000001</v>
      </c>
      <c r="G26" s="15">
        <v>1208.4100000000001</v>
      </c>
      <c r="H26" s="16" t="s">
        <v>32</v>
      </c>
      <c r="I26" s="16" t="s">
        <v>33</v>
      </c>
      <c r="J26" s="13" t="s">
        <v>34</v>
      </c>
      <c r="K26" s="18">
        <v>1208.4100000000001</v>
      </c>
    </row>
    <row r="27" spans="2:11" ht="14.25" customHeight="1" x14ac:dyDescent="0.25">
      <c r="B27" s="27"/>
      <c r="C27" s="13" t="s">
        <v>35</v>
      </c>
      <c r="D27" s="21" t="s">
        <v>36</v>
      </c>
      <c r="E27" s="24">
        <f>154*3.66*11</f>
        <v>6200.04</v>
      </c>
      <c r="F27" s="15">
        <v>13.45</v>
      </c>
      <c r="G27" s="15">
        <v>13.45</v>
      </c>
      <c r="H27" s="21" t="s">
        <v>37</v>
      </c>
      <c r="I27" s="21" t="s">
        <v>38</v>
      </c>
      <c r="J27" s="13" t="s">
        <v>34</v>
      </c>
      <c r="K27" s="21">
        <v>13.45</v>
      </c>
    </row>
    <row r="28" spans="2:11" ht="14.25" customHeight="1" x14ac:dyDescent="0.25">
      <c r="B28" s="27"/>
      <c r="C28" s="13" t="s">
        <v>39</v>
      </c>
      <c r="D28" s="21" t="s">
        <v>36</v>
      </c>
      <c r="E28" s="24">
        <f>154*6.53*12</f>
        <v>12067.44</v>
      </c>
      <c r="F28" s="13">
        <v>30.46</v>
      </c>
      <c r="G28" s="13">
        <v>30.46</v>
      </c>
      <c r="H28" s="21" t="s">
        <v>40</v>
      </c>
      <c r="I28" s="21" t="s">
        <v>41</v>
      </c>
      <c r="J28" s="13" t="s">
        <v>42</v>
      </c>
      <c r="K28" s="21">
        <v>25.51</v>
      </c>
    </row>
    <row r="29" spans="2:11" ht="14.25" customHeight="1" x14ac:dyDescent="0.25">
      <c r="B29" s="27"/>
      <c r="C29" s="13" t="s">
        <v>43</v>
      </c>
      <c r="D29" s="21" t="s">
        <v>31</v>
      </c>
      <c r="E29" s="24">
        <f>10.19*154*12</f>
        <v>18831.12</v>
      </c>
      <c r="F29" s="13">
        <v>29.33</v>
      </c>
      <c r="G29" s="13">
        <v>29.33</v>
      </c>
      <c r="H29" s="21" t="s">
        <v>40</v>
      </c>
      <c r="I29" s="21" t="s">
        <v>41</v>
      </c>
      <c r="J29" s="13" t="s">
        <v>42</v>
      </c>
      <c r="K29" s="21">
        <v>29.33</v>
      </c>
    </row>
    <row r="30" spans="2:11" ht="14.25" customHeight="1" x14ac:dyDescent="0.25">
      <c r="B30" s="27" t="s">
        <v>49</v>
      </c>
      <c r="C30" s="13" t="s">
        <v>47</v>
      </c>
      <c r="D30" s="21" t="s">
        <v>31</v>
      </c>
      <c r="E30" s="24">
        <f>(0.0379*3207.6*8)+(144*0.191*11)</f>
        <v>1275.0883200000001</v>
      </c>
      <c r="F30" s="15">
        <v>1208.4100000000001</v>
      </c>
      <c r="G30" s="15">
        <v>1208.4100000000001</v>
      </c>
      <c r="H30" s="16" t="s">
        <v>32</v>
      </c>
      <c r="I30" s="16" t="s">
        <v>33</v>
      </c>
      <c r="J30" s="13" t="s">
        <v>34</v>
      </c>
      <c r="K30" s="18">
        <v>1208.4100000000001</v>
      </c>
    </row>
    <row r="31" spans="2:11" ht="14.25" customHeight="1" x14ac:dyDescent="0.25">
      <c r="B31" s="27"/>
      <c r="C31" s="13" t="s">
        <v>35</v>
      </c>
      <c r="D31" s="21" t="s">
        <v>36</v>
      </c>
      <c r="E31" s="24">
        <f>2.75*144*12</f>
        <v>4752</v>
      </c>
      <c r="F31" s="15">
        <v>13.45</v>
      </c>
      <c r="G31" s="15">
        <v>13.45</v>
      </c>
      <c r="H31" s="21" t="s">
        <v>37</v>
      </c>
      <c r="I31" s="21" t="s">
        <v>38</v>
      </c>
      <c r="J31" s="13" t="s">
        <v>34</v>
      </c>
      <c r="K31" s="21">
        <v>13.45</v>
      </c>
    </row>
    <row r="32" spans="2:11" ht="14.25" customHeight="1" x14ac:dyDescent="0.25">
      <c r="B32" s="27"/>
      <c r="C32" s="13" t="s">
        <v>39</v>
      </c>
      <c r="D32" s="21" t="s">
        <v>36</v>
      </c>
      <c r="E32" s="24">
        <f>144*6.53*12</f>
        <v>11283.84</v>
      </c>
      <c r="F32" s="13">
        <v>30.46</v>
      </c>
      <c r="G32" s="13">
        <v>30.46</v>
      </c>
      <c r="H32" s="21" t="s">
        <v>40</v>
      </c>
      <c r="I32" s="21" t="s">
        <v>41</v>
      </c>
      <c r="J32" s="13" t="s">
        <v>42</v>
      </c>
      <c r="K32" s="21">
        <v>25.51</v>
      </c>
    </row>
    <row r="33" spans="2:11" ht="14.25" customHeight="1" x14ac:dyDescent="0.25">
      <c r="B33" s="27"/>
      <c r="C33" s="13" t="s">
        <v>43</v>
      </c>
      <c r="D33" s="21" t="s">
        <v>31</v>
      </c>
      <c r="E33" s="24">
        <f>9.28*144*12</f>
        <v>16035.84</v>
      </c>
      <c r="F33" s="13">
        <v>29.33</v>
      </c>
      <c r="G33" s="13">
        <v>29.33</v>
      </c>
      <c r="H33" s="21" t="s">
        <v>40</v>
      </c>
      <c r="I33" s="21" t="s">
        <v>41</v>
      </c>
      <c r="J33" s="13" t="s">
        <v>42</v>
      </c>
      <c r="K33" s="21">
        <v>29.33</v>
      </c>
    </row>
    <row r="34" spans="2:11" ht="14.25" customHeight="1" x14ac:dyDescent="0.25">
      <c r="B34" s="28" t="s">
        <v>50</v>
      </c>
      <c r="C34" s="13" t="s">
        <v>47</v>
      </c>
      <c r="D34" s="21" t="s">
        <v>31</v>
      </c>
      <c r="E34" s="24">
        <f>(0.0379*2651.3*8)+(105*0.255*11)</f>
        <v>1098.3991600000002</v>
      </c>
      <c r="F34" s="15">
        <v>1208.4100000000001</v>
      </c>
      <c r="G34" s="15">
        <v>1208.4100000000001</v>
      </c>
      <c r="H34" s="16" t="s">
        <v>32</v>
      </c>
      <c r="I34" s="16" t="s">
        <v>33</v>
      </c>
      <c r="J34" s="13" t="s">
        <v>34</v>
      </c>
      <c r="K34" s="18">
        <v>1208.4100000000001</v>
      </c>
    </row>
    <row r="35" spans="2:11" ht="14.25" customHeight="1" x14ac:dyDescent="0.25">
      <c r="B35" s="28"/>
      <c r="C35" s="13" t="s">
        <v>35</v>
      </c>
      <c r="D35" s="21" t="s">
        <v>36</v>
      </c>
      <c r="E35" s="24">
        <f>3.66*105*12</f>
        <v>4611.6000000000004</v>
      </c>
      <c r="F35" s="15">
        <v>13.45</v>
      </c>
      <c r="G35" s="15">
        <v>13.45</v>
      </c>
      <c r="H35" s="21" t="s">
        <v>37</v>
      </c>
      <c r="I35" s="21" t="s">
        <v>38</v>
      </c>
      <c r="J35" s="13" t="s">
        <v>34</v>
      </c>
      <c r="K35" s="21">
        <v>13.45</v>
      </c>
    </row>
    <row r="36" spans="2:11" ht="14.25" customHeight="1" x14ac:dyDescent="0.25">
      <c r="B36" s="28"/>
      <c r="C36" s="13" t="s">
        <v>39</v>
      </c>
      <c r="D36" s="21" t="s">
        <v>36</v>
      </c>
      <c r="E36" s="24">
        <f>105*6.53*12</f>
        <v>8227.7999999999993</v>
      </c>
      <c r="F36" s="13">
        <v>30.46</v>
      </c>
      <c r="G36" s="13">
        <v>30.46</v>
      </c>
      <c r="H36" s="21" t="s">
        <v>40</v>
      </c>
      <c r="I36" s="21" t="s">
        <v>41</v>
      </c>
      <c r="J36" s="13" t="s">
        <v>42</v>
      </c>
      <c r="K36" s="21">
        <v>25.51</v>
      </c>
    </row>
    <row r="37" spans="2:11" ht="14.25" customHeight="1" x14ac:dyDescent="0.25">
      <c r="B37" s="28"/>
      <c r="C37" s="13" t="s">
        <v>43</v>
      </c>
      <c r="D37" s="25" t="s">
        <v>31</v>
      </c>
      <c r="E37" s="24">
        <f>10.19*105*12</f>
        <v>12839.400000000001</v>
      </c>
      <c r="F37" s="13">
        <v>29.33</v>
      </c>
      <c r="G37" s="13">
        <v>29.33</v>
      </c>
      <c r="H37" s="21" t="s">
        <v>40</v>
      </c>
      <c r="I37" s="21" t="s">
        <v>41</v>
      </c>
      <c r="J37" s="13" t="s">
        <v>42</v>
      </c>
      <c r="K37" s="21">
        <v>29.33</v>
      </c>
    </row>
    <row r="38" spans="2:11" ht="14.25" customHeight="1" x14ac:dyDescent="0.25">
      <c r="B38" s="28" t="s">
        <v>51</v>
      </c>
      <c r="C38" s="13" t="s">
        <v>47</v>
      </c>
      <c r="D38" s="25" t="s">
        <v>31</v>
      </c>
      <c r="E38" s="24">
        <f>(0.0379*2704.3*8)+(116*0.255*11)</f>
        <v>1145.3237600000002</v>
      </c>
      <c r="F38" s="15">
        <v>1208.4100000000001</v>
      </c>
      <c r="G38" s="15">
        <v>1208.4100000000001</v>
      </c>
      <c r="H38" s="16" t="s">
        <v>32</v>
      </c>
      <c r="I38" s="16" t="s">
        <v>33</v>
      </c>
      <c r="J38" s="13" t="s">
        <v>34</v>
      </c>
      <c r="K38" s="18">
        <v>1208.4100000000001</v>
      </c>
    </row>
    <row r="39" spans="2:11" ht="14.25" customHeight="1" x14ac:dyDescent="0.25">
      <c r="B39" s="28"/>
      <c r="C39" s="13" t="s">
        <v>35</v>
      </c>
      <c r="D39" s="21" t="s">
        <v>36</v>
      </c>
      <c r="E39" s="24">
        <f>3.66*116*12</f>
        <v>5094.72</v>
      </c>
      <c r="F39" s="15">
        <v>13.45</v>
      </c>
      <c r="G39" s="15">
        <v>13.45</v>
      </c>
      <c r="H39" s="21" t="s">
        <v>37</v>
      </c>
      <c r="I39" s="21" t="s">
        <v>38</v>
      </c>
      <c r="J39" s="13" t="s">
        <v>34</v>
      </c>
      <c r="K39" s="21">
        <v>13.45</v>
      </c>
    </row>
    <row r="40" spans="2:11" ht="14.25" customHeight="1" x14ac:dyDescent="0.25">
      <c r="B40" s="28"/>
      <c r="C40" s="13" t="s">
        <v>39</v>
      </c>
      <c r="D40" s="21" t="s">
        <v>36</v>
      </c>
      <c r="E40" s="24">
        <f>116*6.53*12</f>
        <v>9089.76</v>
      </c>
      <c r="F40" s="13">
        <v>30.46</v>
      </c>
      <c r="G40" s="13">
        <v>30.46</v>
      </c>
      <c r="H40" s="21" t="s">
        <v>40</v>
      </c>
      <c r="I40" s="21" t="s">
        <v>41</v>
      </c>
      <c r="J40" s="13" t="s">
        <v>42</v>
      </c>
      <c r="K40" s="21">
        <v>25.51</v>
      </c>
    </row>
    <row r="41" spans="2:11" ht="14.25" customHeight="1" x14ac:dyDescent="0.25">
      <c r="B41" s="28"/>
      <c r="C41" s="13" t="s">
        <v>43</v>
      </c>
      <c r="D41" s="25" t="s">
        <v>31</v>
      </c>
      <c r="E41" s="24">
        <f>10.19*116*12</f>
        <v>14184.48</v>
      </c>
      <c r="F41" s="13">
        <v>29.33</v>
      </c>
      <c r="G41" s="13">
        <v>29.33</v>
      </c>
      <c r="H41" s="21" t="s">
        <v>40</v>
      </c>
      <c r="I41" s="21" t="s">
        <v>41</v>
      </c>
      <c r="J41" s="13" t="s">
        <v>42</v>
      </c>
      <c r="K41" s="21">
        <v>29.33</v>
      </c>
    </row>
    <row r="42" spans="2:11" ht="14.25" customHeight="1" x14ac:dyDescent="0.25">
      <c r="B42" s="28" t="s">
        <v>52</v>
      </c>
      <c r="C42" s="13" t="s">
        <v>47</v>
      </c>
      <c r="D42" s="25" t="s">
        <v>31</v>
      </c>
      <c r="E42" s="24">
        <f>(0.0379*3522*8)+(143*0.255*11)</f>
        <v>1468.9854</v>
      </c>
      <c r="F42" s="15">
        <v>1208.4100000000001</v>
      </c>
      <c r="G42" s="15">
        <v>1208.4100000000001</v>
      </c>
      <c r="H42" s="16" t="s">
        <v>32</v>
      </c>
      <c r="I42" s="16" t="s">
        <v>33</v>
      </c>
      <c r="J42" s="13" t="s">
        <v>34</v>
      </c>
      <c r="K42" s="18">
        <v>1208.4100000000001</v>
      </c>
    </row>
    <row r="43" spans="2:11" ht="14.25" customHeight="1" x14ac:dyDescent="0.25">
      <c r="B43" s="28"/>
      <c r="C43" s="13" t="s">
        <v>35</v>
      </c>
      <c r="D43" s="21" t="s">
        <v>36</v>
      </c>
      <c r="E43" s="24">
        <f>3.66*143*12</f>
        <v>6280.5599999999995</v>
      </c>
      <c r="F43" s="15">
        <v>13.45</v>
      </c>
      <c r="G43" s="15">
        <v>13.45</v>
      </c>
      <c r="H43" s="21" t="s">
        <v>37</v>
      </c>
      <c r="I43" s="21" t="s">
        <v>38</v>
      </c>
      <c r="J43" s="13" t="s">
        <v>34</v>
      </c>
      <c r="K43" s="21">
        <v>13.45</v>
      </c>
    </row>
    <row r="44" spans="2:11" ht="14.25" customHeight="1" x14ac:dyDescent="0.25">
      <c r="B44" s="28"/>
      <c r="C44" s="13" t="s">
        <v>39</v>
      </c>
      <c r="D44" s="21" t="s">
        <v>36</v>
      </c>
      <c r="E44" s="24">
        <f>143*6.53*12</f>
        <v>11205.480000000001</v>
      </c>
      <c r="F44" s="13">
        <v>30.46</v>
      </c>
      <c r="G44" s="13">
        <v>30.46</v>
      </c>
      <c r="H44" s="21" t="s">
        <v>40</v>
      </c>
      <c r="I44" s="21" t="s">
        <v>41</v>
      </c>
      <c r="J44" s="13" t="s">
        <v>42</v>
      </c>
      <c r="K44" s="21">
        <v>25.51</v>
      </c>
    </row>
    <row r="45" spans="2:11" ht="14.25" customHeight="1" x14ac:dyDescent="0.25">
      <c r="B45" s="28"/>
      <c r="C45" s="13" t="s">
        <v>43</v>
      </c>
      <c r="D45" s="10"/>
      <c r="E45" s="24">
        <f>10.19*143*12</f>
        <v>17486.039999999997</v>
      </c>
      <c r="F45" s="13">
        <v>29.33</v>
      </c>
      <c r="G45" s="13">
        <v>29.33</v>
      </c>
      <c r="H45" s="21" t="s">
        <v>40</v>
      </c>
      <c r="I45" s="21" t="s">
        <v>41</v>
      </c>
      <c r="J45" s="13" t="s">
        <v>42</v>
      </c>
      <c r="K45" s="21">
        <v>29.33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2013-10-03T14:50:02Z</dcterms:created>
  <dcterms:modified xsi:type="dcterms:W3CDTF">2013-10-03T14:51:28Z</dcterms:modified>
</cp:coreProperties>
</file>