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354" i="1" l="1"/>
  <c r="J353" i="1"/>
  <c r="J351" i="1"/>
  <c r="J347" i="1"/>
  <c r="J346" i="1"/>
  <c r="J345" i="1"/>
  <c r="J344" i="1"/>
  <c r="J343" i="1"/>
  <c r="J342" i="1"/>
  <c r="J340" i="1"/>
  <c r="J339" i="1"/>
  <c r="J338" i="1"/>
  <c r="J337" i="1"/>
  <c r="J336" i="1"/>
  <c r="J314" i="1"/>
  <c r="J313" i="1"/>
  <c r="J311" i="1"/>
  <c r="J306" i="1"/>
  <c r="J305" i="1"/>
  <c r="J304" i="1"/>
  <c r="J303" i="1"/>
  <c r="J302" i="1"/>
  <c r="J300" i="1"/>
  <c r="J299" i="1"/>
  <c r="J298" i="1"/>
  <c r="J297" i="1"/>
  <c r="J296" i="1"/>
  <c r="J274" i="1"/>
  <c r="J273" i="1"/>
  <c r="J271" i="1"/>
  <c r="J266" i="1"/>
  <c r="J265" i="1"/>
  <c r="J264" i="1"/>
  <c r="J263" i="1"/>
  <c r="J262" i="1"/>
  <c r="J260" i="1"/>
  <c r="J259" i="1"/>
  <c r="J258" i="1"/>
  <c r="J257" i="1"/>
  <c r="J256" i="1"/>
  <c r="J234" i="1"/>
  <c r="J233" i="1"/>
  <c r="J231" i="1"/>
  <c r="J226" i="1"/>
  <c r="J225" i="1"/>
  <c r="J224" i="1"/>
  <c r="J223" i="1"/>
  <c r="J222" i="1"/>
  <c r="J220" i="1"/>
  <c r="J219" i="1"/>
  <c r="J218" i="1"/>
  <c r="J217" i="1"/>
  <c r="J216" i="1"/>
  <c r="J194" i="1"/>
  <c r="J193" i="1"/>
  <c r="J191" i="1"/>
  <c r="J186" i="1"/>
  <c r="J185" i="1"/>
  <c r="J184" i="1"/>
  <c r="J183" i="1"/>
  <c r="J182" i="1"/>
  <c r="J180" i="1"/>
  <c r="J179" i="1"/>
  <c r="J178" i="1"/>
  <c r="J177" i="1"/>
  <c r="J176" i="1"/>
  <c r="J155" i="1"/>
  <c r="J154" i="1"/>
  <c r="J152" i="1"/>
  <c r="J147" i="1"/>
  <c r="J146" i="1"/>
  <c r="J145" i="1"/>
  <c r="J144" i="1"/>
  <c r="J143" i="1"/>
  <c r="J141" i="1"/>
  <c r="J140" i="1"/>
  <c r="J139" i="1"/>
  <c r="J138" i="1"/>
  <c r="J137" i="1"/>
  <c r="J115" i="1"/>
  <c r="J114" i="1"/>
  <c r="J112" i="1"/>
  <c r="J107" i="1"/>
  <c r="J106" i="1"/>
  <c r="J105" i="1"/>
  <c r="J104" i="1"/>
  <c r="J103" i="1"/>
  <c r="J102" i="1"/>
  <c r="J101" i="1"/>
  <c r="J100" i="1"/>
  <c r="J99" i="1"/>
  <c r="J98" i="1"/>
  <c r="J97" i="1"/>
  <c r="J76" i="1"/>
  <c r="J75" i="1"/>
  <c r="J73" i="1"/>
  <c r="J69" i="1"/>
  <c r="J68" i="1"/>
  <c r="J67" i="1"/>
  <c r="J66" i="1"/>
  <c r="J65" i="1"/>
  <c r="J64" i="1"/>
  <c r="J63" i="1"/>
  <c r="J62" i="1"/>
  <c r="J61" i="1"/>
  <c r="J60" i="1"/>
  <c r="J59" i="1"/>
  <c r="J58" i="1"/>
  <c r="J38" i="1"/>
  <c r="J37" i="1"/>
  <c r="J35" i="1"/>
  <c r="J30" i="1"/>
  <c r="J29" i="1"/>
  <c r="J28" i="1"/>
  <c r="J27" i="1"/>
  <c r="J26" i="1"/>
  <c r="J24" i="1"/>
  <c r="J23" i="1"/>
  <c r="J22" i="1"/>
  <c r="J21" i="1"/>
  <c r="J20" i="1"/>
</calcChain>
</file>

<file path=xl/sharedStrings.xml><?xml version="1.0" encoding="utf-8"?>
<sst xmlns="http://schemas.openxmlformats.org/spreadsheetml/2006/main" count="596" uniqueCount="86">
  <si>
    <t>4. Порядок и условия оказания услуг  по содержанию и ремонту общего имущества в многоквартирном доме  за 1 полугодие 2013г</t>
  </si>
  <si>
    <t>адрес МКД 40 Лет Октября д.№ 35</t>
  </si>
  <si>
    <t>Случаи снижения платы за нарушения качества содержания и общего имущества МКД (количество)</t>
  </si>
  <si>
    <t>нет</t>
  </si>
  <si>
    <t>ед.</t>
  </si>
  <si>
    <t>Случаи снижения платы за нарушения качества коммунальных услуг и (или) за превышение установленной продолжительности перерывов в их оказании (количество)</t>
  </si>
  <si>
    <t>Степень физического износа общего имущества МКД</t>
  </si>
  <si>
    <t>Степнь технического состояния общего имущества МКД</t>
  </si>
  <si>
    <t>кровля неудов.</t>
  </si>
  <si>
    <t>Указание конструктивных особенностей общего имущества МКД</t>
  </si>
  <si>
    <t>стены кирпичные</t>
  </si>
  <si>
    <t>кровля шиферная</t>
  </si>
  <si>
    <t>задвижки на вводе стальные</t>
  </si>
  <si>
    <t>водопроводные трубы стальные</t>
  </si>
  <si>
    <t>канализационные трубы чугунные</t>
  </si>
  <si>
    <t>Перечень 
работ (услуг)</t>
  </si>
  <si>
    <t>Периодичность 
проведения работ</t>
  </si>
  <si>
    <t>Срок
осуществления работ</t>
  </si>
  <si>
    <t>Сведения о выполнении работ
(результат)</t>
  </si>
  <si>
    <t>Причины
отклонения от плана</t>
  </si>
  <si>
    <t>Соответствие качества оказанной услуги (работы) государственным и иным стандартам</t>
  </si>
  <si>
    <t>Гарантийный срок</t>
  </si>
  <si>
    <t>стоимость работы (услуги) на единицу измерения</t>
  </si>
  <si>
    <t>на 1 кв.м., руб. без общеэкплуатационных расходов</t>
  </si>
  <si>
    <t>в рублях</t>
  </si>
  <si>
    <t>Обязательные работы:</t>
  </si>
  <si>
    <t>влажн. подметание</t>
  </si>
  <si>
    <t>ежедневно</t>
  </si>
  <si>
    <t>в течении года</t>
  </si>
  <si>
    <t>выполнено</t>
  </si>
  <si>
    <t>соответствует</t>
  </si>
  <si>
    <t>мытьё лестниц</t>
  </si>
  <si>
    <t>1 раз в месяц</t>
  </si>
  <si>
    <t>пометание прид.тер.</t>
  </si>
  <si>
    <t>очистка газонов</t>
  </si>
  <si>
    <t>2 раза в сутки</t>
  </si>
  <si>
    <t>очистка урн</t>
  </si>
  <si>
    <t>подготовка дома к</t>
  </si>
  <si>
    <t>сезонной эксплуатации</t>
  </si>
  <si>
    <t>в течение года</t>
  </si>
  <si>
    <t>аварийное обслуживан.</t>
  </si>
  <si>
    <t>круглосуточно</t>
  </si>
  <si>
    <t>дератизация</t>
  </si>
  <si>
    <t>по мере необх.</t>
  </si>
  <si>
    <t>благоустр. прид. терр.</t>
  </si>
  <si>
    <t>в летний период</t>
  </si>
  <si>
    <t>освщ. мест общ. польз.</t>
  </si>
  <si>
    <t>тек. ремонт поъездов</t>
  </si>
  <si>
    <t>1 раз в 5 лет</t>
  </si>
  <si>
    <t>2011г</t>
  </si>
  <si>
    <t xml:space="preserve"> выполнено</t>
  </si>
  <si>
    <t>соответсвует</t>
  </si>
  <si>
    <t>5 лет</t>
  </si>
  <si>
    <t>Дополнит. работы:</t>
  </si>
  <si>
    <t>техничекие осмотры,</t>
  </si>
  <si>
    <t>2 раза в год</t>
  </si>
  <si>
    <t>устранение нез.неиспр.</t>
  </si>
  <si>
    <t>врутридом инжен.сет.</t>
  </si>
  <si>
    <t>по небходимости</t>
  </si>
  <si>
    <t>замена ламп в общ.мес.</t>
  </si>
  <si>
    <t>Вывоз ТБО</t>
  </si>
  <si>
    <t>4. Порядок и условия оказания услуг  по содержанию и ремонту общего имущества в многоквартирном доме с 01.08. 2012г по 31.08. 2013г</t>
  </si>
  <si>
    <t>адрес МКД 40 Лет Октября д.№ 35/2</t>
  </si>
  <si>
    <t>стены  панельные</t>
  </si>
  <si>
    <t>прибор учёта тепловой энергии</t>
  </si>
  <si>
    <t>в рублях, год</t>
  </si>
  <si>
    <t>2013г</t>
  </si>
  <si>
    <t xml:space="preserve"> не  выполнено</t>
  </si>
  <si>
    <t>вывоз ТБО</t>
  </si>
  <si>
    <t>4. Порядок и условия оказания услуг  по содержанию и ремонту общего имущества в многоквартирном доме  с 01.08. 2012г по 31.08.2013г</t>
  </si>
  <si>
    <t>адрес МКД 40 Лет Октября д.№ 37</t>
  </si>
  <si>
    <t>удовлетв.</t>
  </si>
  <si>
    <t>4. Порядок и условия оказания услуг  по содержанию и ремонту общего имущества в многоквартирном доме  с 01.08. 2012г по 31.08. 2013г</t>
  </si>
  <si>
    <t>адрес МКД 40 Лет Октября д.№ 39</t>
  </si>
  <si>
    <t>удовлетвор.</t>
  </si>
  <si>
    <t>4. Порядок и условия оказания услуг  по содержанию и ремонту общего имущества в многоквартирном доме  с 01.08.2012г - 31.08.2013г</t>
  </si>
  <si>
    <t>адрес МКД 40 Лет Октября д.№ 39/1</t>
  </si>
  <si>
    <t>адрес МКД 40 Лет Октября д.№ 41/1</t>
  </si>
  <si>
    <t>2012г</t>
  </si>
  <si>
    <t>адрес МКД  Ангарская № 20/1</t>
  </si>
  <si>
    <t>4. Порядок и условия оказания услуг  по содержанию и ремонту общего имущества в многоквартирном доме 01.08.2012г по 31.08 2013г</t>
  </si>
  <si>
    <t>адрес МКД Цимлянская № 1</t>
  </si>
  <si>
    <t>данных нет</t>
  </si>
  <si>
    <t>стены панельные</t>
  </si>
  <si>
    <t>Выоз ТБО</t>
  </si>
  <si>
    <t>адрес МКД Цимлянская №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</si>
</sst>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u/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 Cyr"/>
      <charset val="204"/>
    </font>
    <font>
      <sz val="8"/>
      <name val="Arial Cyr"/>
      <charset val="204"/>
    </font>
    <font>
      <sz val="8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Fill="1" applyBorder="1" applyAlignment="1">
      <alignment horizontal="left" vertical="center" wrapText="1"/>
    </xf>
    <xf numFmtId="0" fontId="5" fillId="0" borderId="1" xfId="0" applyFont="1" applyBorder="1"/>
    <xf numFmtId="0" fontId="5" fillId="0" borderId="0" xfId="0" applyFont="1"/>
    <xf numFmtId="0" fontId="5" fillId="0" borderId="0" xfId="0" applyFont="1" applyBorder="1"/>
    <xf numFmtId="0" fontId="6" fillId="0" borderId="2" xfId="0" applyFont="1" applyBorder="1"/>
    <xf numFmtId="0" fontId="4" fillId="0" borderId="3" xfId="0" applyFont="1" applyFill="1" applyBorder="1" applyAlignment="1">
      <alignment horizontal="left" vertical="center" wrapText="1"/>
    </xf>
    <xf numFmtId="0" fontId="5" fillId="0" borderId="4" xfId="0" applyFont="1" applyBorder="1" applyAlignment="1">
      <alignment horizontal="left" vertical="justify"/>
    </xf>
    <xf numFmtId="0" fontId="0" fillId="0" borderId="5" xfId="0" applyBorder="1" applyAlignment="1">
      <alignment horizontal="left" vertical="justify"/>
    </xf>
    <xf numFmtId="0" fontId="0" fillId="0" borderId="6" xfId="0" applyBorder="1" applyAlignment="1">
      <alignment horizontal="left" vertical="justify"/>
    </xf>
    <xf numFmtId="0" fontId="5" fillId="0" borderId="7" xfId="0" applyFont="1" applyBorder="1" applyAlignment="1">
      <alignment horizontal="left" vertical="justify"/>
    </xf>
    <xf numFmtId="0" fontId="0" fillId="0" borderId="0" xfId="0" applyAlignment="1">
      <alignment horizontal="left" vertical="justify"/>
    </xf>
    <xf numFmtId="0" fontId="0" fillId="0" borderId="3" xfId="0" applyBorder="1" applyAlignment="1">
      <alignment horizontal="left" vertical="justify"/>
    </xf>
    <xf numFmtId="0" fontId="5" fillId="0" borderId="7" xfId="0" applyFont="1" applyBorder="1" applyAlignment="1">
      <alignment horizontal="left" vertical="justify"/>
    </xf>
    <xf numFmtId="0" fontId="0" fillId="0" borderId="0" xfId="0" applyAlignment="1">
      <alignment horizontal="left" vertical="justify"/>
    </xf>
    <xf numFmtId="0" fontId="0" fillId="0" borderId="3" xfId="0" applyBorder="1" applyAlignment="1">
      <alignment horizontal="left" vertical="justify"/>
    </xf>
    <xf numFmtId="0" fontId="5" fillId="0" borderId="0" xfId="0" applyFont="1" applyBorder="1" applyAlignment="1">
      <alignment horizontal="left" vertical="justify"/>
    </xf>
    <xf numFmtId="0" fontId="5" fillId="0" borderId="3" xfId="0" applyFont="1" applyBorder="1" applyAlignment="1">
      <alignment horizontal="left" vertical="justify"/>
    </xf>
    <xf numFmtId="0" fontId="5" fillId="0" borderId="8" xfId="0" applyFont="1" applyBorder="1" applyAlignment="1">
      <alignment horizontal="left" vertical="justify"/>
    </xf>
    <xf numFmtId="0" fontId="5" fillId="0" borderId="9" xfId="0" applyFont="1" applyBorder="1" applyAlignment="1">
      <alignment horizontal="left" vertical="justify"/>
    </xf>
    <xf numFmtId="0" fontId="5" fillId="0" borderId="10" xfId="0" applyFont="1" applyBorder="1" applyAlignment="1">
      <alignment horizontal="left" vertical="justify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6" fillId="0" borderId="0" xfId="0" applyFont="1"/>
    <xf numFmtId="2" fontId="0" fillId="0" borderId="0" xfId="0" applyNumberFormat="1"/>
    <xf numFmtId="0" fontId="8" fillId="0" borderId="0" xfId="0" applyFont="1"/>
    <xf numFmtId="0" fontId="1" fillId="0" borderId="0" xfId="0" applyFont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354"/>
  <sheetViews>
    <sheetView tabSelected="1" workbookViewId="0">
      <selection activeCell="B2" sqref="B2"/>
    </sheetView>
  </sheetViews>
  <sheetFormatPr defaultRowHeight="15" x14ac:dyDescent="0.25"/>
  <cols>
    <col min="2" max="2" width="19.7109375" customWidth="1"/>
    <col min="10" max="10" width="14.28515625" customWidth="1"/>
  </cols>
  <sheetData>
    <row r="2" spans="2:10" ht="15.75" x14ac:dyDescent="0.25">
      <c r="B2" s="31" t="s">
        <v>0</v>
      </c>
      <c r="C2" s="31"/>
      <c r="D2" s="31"/>
      <c r="E2" s="31"/>
      <c r="F2" s="31"/>
      <c r="G2" s="31"/>
      <c r="H2" s="31"/>
      <c r="I2" s="31"/>
      <c r="J2" s="31"/>
    </row>
    <row r="3" spans="2:10" ht="15.75" x14ac:dyDescent="0.25">
      <c r="B3" s="1" t="s">
        <v>1</v>
      </c>
      <c r="C3" s="1"/>
      <c r="D3" s="1"/>
      <c r="E3" s="1"/>
      <c r="F3" s="1"/>
      <c r="G3" s="1"/>
      <c r="H3" s="1"/>
      <c r="I3" s="1"/>
      <c r="J3" s="1"/>
    </row>
    <row r="4" spans="2:10" x14ac:dyDescent="0.25">
      <c r="B4" s="2"/>
      <c r="C4" s="2"/>
      <c r="D4" s="2"/>
      <c r="E4" s="2"/>
      <c r="F4" s="2"/>
      <c r="G4" s="2"/>
    </row>
    <row r="5" spans="2:10" ht="30.75" customHeight="1" x14ac:dyDescent="0.25">
      <c r="B5" s="3" t="s">
        <v>2</v>
      </c>
      <c r="C5" s="3"/>
      <c r="D5" s="3"/>
      <c r="E5" s="3"/>
      <c r="F5" s="3"/>
      <c r="G5" s="3"/>
      <c r="H5" s="4" t="s">
        <v>3</v>
      </c>
      <c r="I5" s="5" t="s">
        <v>4</v>
      </c>
      <c r="J5" s="5"/>
    </row>
    <row r="6" spans="2:10" ht="31.5" customHeight="1" x14ac:dyDescent="0.25">
      <c r="B6" s="3" t="s">
        <v>5</v>
      </c>
      <c r="C6" s="3"/>
      <c r="D6" s="3"/>
      <c r="E6" s="3"/>
      <c r="F6" s="3"/>
      <c r="G6" s="3"/>
      <c r="H6" s="4" t="s">
        <v>3</v>
      </c>
      <c r="I6" s="5" t="s">
        <v>4</v>
      </c>
      <c r="J6" s="5"/>
    </row>
    <row r="7" spans="2:10" ht="15.75" x14ac:dyDescent="0.25">
      <c r="B7" s="3" t="s">
        <v>6</v>
      </c>
      <c r="C7" s="3"/>
      <c r="D7" s="3"/>
      <c r="E7" s="3"/>
      <c r="F7" s="3"/>
      <c r="G7" s="3"/>
      <c r="H7" s="4">
        <v>47</v>
      </c>
      <c r="I7" s="6"/>
      <c r="J7" s="5"/>
    </row>
    <row r="8" spans="2:10" ht="15.75" x14ac:dyDescent="0.25">
      <c r="B8" s="3" t="s">
        <v>7</v>
      </c>
      <c r="C8" s="3"/>
      <c r="D8" s="3"/>
      <c r="E8" s="3"/>
      <c r="F8" s="3"/>
      <c r="G8" s="3"/>
      <c r="H8" s="7" t="s">
        <v>8</v>
      </c>
      <c r="I8" s="6"/>
      <c r="J8" s="5"/>
    </row>
    <row r="9" spans="2:10" x14ac:dyDescent="0.25">
      <c r="B9" s="3" t="s">
        <v>9</v>
      </c>
      <c r="C9" s="3"/>
      <c r="D9" s="3"/>
      <c r="E9" s="3"/>
      <c r="F9" s="3"/>
      <c r="G9" s="8"/>
      <c r="H9" s="9" t="s">
        <v>10</v>
      </c>
      <c r="I9" s="10"/>
      <c r="J9" s="11"/>
    </row>
    <row r="10" spans="2:10" x14ac:dyDescent="0.25">
      <c r="B10" s="3"/>
      <c r="C10" s="3"/>
      <c r="D10" s="3"/>
      <c r="E10" s="3"/>
      <c r="F10" s="3"/>
      <c r="G10" s="8"/>
      <c r="H10" s="12" t="s">
        <v>11</v>
      </c>
      <c r="I10" s="13"/>
      <c r="J10" s="14"/>
    </row>
    <row r="11" spans="2:10" ht="75" x14ac:dyDescent="0.25">
      <c r="B11" s="3"/>
      <c r="C11" s="3"/>
      <c r="D11" s="3"/>
      <c r="E11" s="3"/>
      <c r="F11" s="3"/>
      <c r="G11" s="8"/>
      <c r="H11" s="15" t="s">
        <v>12</v>
      </c>
      <c r="I11" s="16"/>
      <c r="J11" s="17"/>
    </row>
    <row r="12" spans="2:10" x14ac:dyDescent="0.25">
      <c r="B12" s="3"/>
      <c r="C12" s="3"/>
      <c r="D12" s="3"/>
      <c r="E12" s="3"/>
      <c r="F12" s="3"/>
      <c r="G12" s="8"/>
      <c r="H12" s="12" t="s">
        <v>13</v>
      </c>
      <c r="I12" s="13"/>
      <c r="J12" s="14"/>
    </row>
    <row r="13" spans="2:10" x14ac:dyDescent="0.25">
      <c r="B13" s="3"/>
      <c r="C13" s="3"/>
      <c r="D13" s="3"/>
      <c r="E13" s="3"/>
      <c r="F13" s="3"/>
      <c r="G13" s="8"/>
      <c r="H13" s="12" t="s">
        <v>14</v>
      </c>
      <c r="I13" s="13"/>
      <c r="J13" s="14"/>
    </row>
    <row r="14" spans="2:10" x14ac:dyDescent="0.25">
      <c r="B14" s="3"/>
      <c r="C14" s="3"/>
      <c r="D14" s="3"/>
      <c r="E14" s="3"/>
      <c r="F14" s="3"/>
      <c r="G14" s="8"/>
      <c r="H14" s="15"/>
      <c r="I14" s="18"/>
      <c r="J14" s="19"/>
    </row>
    <row r="15" spans="2:10" ht="4.5" customHeight="1" x14ac:dyDescent="0.25">
      <c r="B15" s="3"/>
      <c r="C15" s="3"/>
      <c r="D15" s="3"/>
      <c r="E15" s="3"/>
      <c r="F15" s="3"/>
      <c r="G15" s="8"/>
      <c r="H15" s="20"/>
      <c r="I15" s="21"/>
      <c r="J15" s="22"/>
    </row>
    <row r="16" spans="2:10" ht="15.75" x14ac:dyDescent="0.25">
      <c r="B16" s="23"/>
      <c r="C16" s="23"/>
      <c r="D16" s="23"/>
      <c r="E16" s="23"/>
      <c r="F16" s="23"/>
      <c r="G16" s="5"/>
      <c r="H16" s="5"/>
      <c r="I16" s="5"/>
      <c r="J16" s="5"/>
    </row>
    <row r="17" spans="2:10" ht="15.75" x14ac:dyDescent="0.25">
      <c r="B17" s="24" t="s">
        <v>15</v>
      </c>
      <c r="C17" s="24" t="s">
        <v>16</v>
      </c>
      <c r="D17" s="24" t="s">
        <v>17</v>
      </c>
      <c r="E17" s="24" t="s">
        <v>18</v>
      </c>
      <c r="F17" s="24" t="s">
        <v>19</v>
      </c>
      <c r="G17" s="25" t="s">
        <v>20</v>
      </c>
      <c r="H17" s="25" t="s">
        <v>21</v>
      </c>
      <c r="I17" s="24" t="s">
        <v>22</v>
      </c>
      <c r="J17" s="24"/>
    </row>
    <row r="18" spans="2:10" ht="93.75" customHeight="1" x14ac:dyDescent="0.25">
      <c r="B18" s="24"/>
      <c r="C18" s="24"/>
      <c r="D18" s="24"/>
      <c r="E18" s="24"/>
      <c r="F18" s="24"/>
      <c r="G18" s="25"/>
      <c r="H18" s="25"/>
      <c r="I18" s="26" t="s">
        <v>23</v>
      </c>
      <c r="J18" s="27" t="s">
        <v>24</v>
      </c>
    </row>
    <row r="19" spans="2:10" x14ac:dyDescent="0.25">
      <c r="B19" s="28" t="s">
        <v>25</v>
      </c>
    </row>
    <row r="20" spans="2:10" x14ac:dyDescent="0.25">
      <c r="B20" t="s">
        <v>26</v>
      </c>
      <c r="C20" t="s">
        <v>27</v>
      </c>
      <c r="D20" t="s">
        <v>28</v>
      </c>
      <c r="E20" t="s">
        <v>29</v>
      </c>
      <c r="F20" t="s">
        <v>3</v>
      </c>
      <c r="G20" t="s">
        <v>30</v>
      </c>
      <c r="I20">
        <v>0.47</v>
      </c>
      <c r="J20">
        <f>I20*3056.2*6</f>
        <v>8618.4839999999986</v>
      </c>
    </row>
    <row r="21" spans="2:10" x14ac:dyDescent="0.25">
      <c r="B21" t="s">
        <v>31</v>
      </c>
      <c r="C21" t="s">
        <v>32</v>
      </c>
      <c r="I21">
        <v>1.28</v>
      </c>
      <c r="J21">
        <f>I21*3056.2*6</f>
        <v>23471.615999999998</v>
      </c>
    </row>
    <row r="22" spans="2:10" x14ac:dyDescent="0.25">
      <c r="B22" t="s">
        <v>33</v>
      </c>
      <c r="C22" t="s">
        <v>27</v>
      </c>
      <c r="I22">
        <v>2.23</v>
      </c>
      <c r="J22">
        <f>I22*3056.2*6</f>
        <v>40891.955999999991</v>
      </c>
    </row>
    <row r="23" spans="2:10" x14ac:dyDescent="0.25">
      <c r="B23" t="s">
        <v>34</v>
      </c>
      <c r="C23" t="s">
        <v>35</v>
      </c>
      <c r="I23">
        <v>0.18</v>
      </c>
      <c r="J23">
        <f>I23*3056.2*6</f>
        <v>3300.6959999999999</v>
      </c>
    </row>
    <row r="24" spans="2:10" x14ac:dyDescent="0.25">
      <c r="B24" t="s">
        <v>36</v>
      </c>
      <c r="C24" t="s">
        <v>27</v>
      </c>
      <c r="I24">
        <v>0.03</v>
      </c>
      <c r="J24">
        <f>I24*3056.2*6</f>
        <v>550.11599999999999</v>
      </c>
    </row>
    <row r="25" spans="2:10" x14ac:dyDescent="0.25">
      <c r="B25" s="28" t="s">
        <v>37</v>
      </c>
    </row>
    <row r="26" spans="2:10" x14ac:dyDescent="0.25">
      <c r="B26" s="28" t="s">
        <v>38</v>
      </c>
      <c r="C26" t="s">
        <v>39</v>
      </c>
      <c r="I26">
        <v>2.36</v>
      </c>
      <c r="J26">
        <f>I26*3056.2*6</f>
        <v>43275.792000000001</v>
      </c>
    </row>
    <row r="27" spans="2:10" x14ac:dyDescent="0.25">
      <c r="B27" s="28" t="s">
        <v>40</v>
      </c>
      <c r="C27" t="s">
        <v>41</v>
      </c>
      <c r="I27">
        <v>1.21</v>
      </c>
      <c r="J27">
        <f>I27*3056.2*6</f>
        <v>22188.011999999995</v>
      </c>
    </row>
    <row r="28" spans="2:10" x14ac:dyDescent="0.25">
      <c r="B28" s="28" t="s">
        <v>42</v>
      </c>
      <c r="C28" t="s">
        <v>43</v>
      </c>
      <c r="I28">
        <v>0.04</v>
      </c>
      <c r="J28">
        <f>I28*3056.2*6</f>
        <v>733.48799999999994</v>
      </c>
    </row>
    <row r="29" spans="2:10" x14ac:dyDescent="0.25">
      <c r="B29" s="28" t="s">
        <v>44</v>
      </c>
      <c r="C29" t="s">
        <v>45</v>
      </c>
      <c r="I29">
        <v>0.14000000000000001</v>
      </c>
      <c r="J29">
        <f>I29*3056.2*6</f>
        <v>2567.2080000000001</v>
      </c>
    </row>
    <row r="30" spans="2:10" x14ac:dyDescent="0.25">
      <c r="B30" s="28" t="s">
        <v>46</v>
      </c>
      <c r="I30">
        <v>0.61</v>
      </c>
      <c r="J30">
        <f>I30*3056.2*6</f>
        <v>11185.691999999999</v>
      </c>
    </row>
    <row r="31" spans="2:10" x14ac:dyDescent="0.25">
      <c r="B31" s="28" t="s">
        <v>47</v>
      </c>
      <c r="C31" t="s">
        <v>48</v>
      </c>
      <c r="D31" t="s">
        <v>49</v>
      </c>
      <c r="E31" t="s">
        <v>50</v>
      </c>
      <c r="G31" t="s">
        <v>51</v>
      </c>
      <c r="H31" t="s">
        <v>52</v>
      </c>
      <c r="I31" s="29">
        <v>86.31</v>
      </c>
      <c r="J31">
        <v>263732.52</v>
      </c>
    </row>
    <row r="32" spans="2:10" x14ac:dyDescent="0.25">
      <c r="B32" s="28"/>
      <c r="I32" s="29"/>
    </row>
    <row r="33" spans="2:10" x14ac:dyDescent="0.25">
      <c r="B33" s="28" t="s">
        <v>53</v>
      </c>
    </row>
    <row r="34" spans="2:10" x14ac:dyDescent="0.25">
      <c r="B34" s="28" t="s">
        <v>54</v>
      </c>
      <c r="C34" t="s">
        <v>55</v>
      </c>
    </row>
    <row r="35" spans="2:10" x14ac:dyDescent="0.25">
      <c r="B35" s="28" t="s">
        <v>56</v>
      </c>
      <c r="I35">
        <v>0.59</v>
      </c>
      <c r="J35">
        <f>I35*3056.2*6</f>
        <v>10818.948</v>
      </c>
    </row>
    <row r="36" spans="2:10" x14ac:dyDescent="0.25">
      <c r="B36" s="28" t="s">
        <v>57</v>
      </c>
      <c r="C36" t="s">
        <v>58</v>
      </c>
    </row>
    <row r="37" spans="2:10" x14ac:dyDescent="0.25">
      <c r="B37" s="28" t="s">
        <v>59</v>
      </c>
      <c r="I37">
        <v>0.24</v>
      </c>
      <c r="J37">
        <f>I37*3056.2*12</f>
        <v>8801.8559999999998</v>
      </c>
    </row>
    <row r="38" spans="2:10" x14ac:dyDescent="0.25">
      <c r="B38" s="28" t="s">
        <v>60</v>
      </c>
      <c r="I38" s="29">
        <v>1.5</v>
      </c>
      <c r="J38">
        <f>I38*3056.2*12</f>
        <v>55011.599999999991</v>
      </c>
    </row>
    <row r="39" spans="2:10" x14ac:dyDescent="0.25">
      <c r="B39" s="28"/>
    </row>
    <row r="40" spans="2:10" ht="15.75" x14ac:dyDescent="0.25">
      <c r="B40" s="31" t="s">
        <v>61</v>
      </c>
      <c r="C40" s="31"/>
      <c r="D40" s="31"/>
      <c r="E40" s="31"/>
      <c r="F40" s="31"/>
      <c r="G40" s="31"/>
      <c r="H40" s="31"/>
      <c r="I40" s="31"/>
      <c r="J40" s="31"/>
    </row>
    <row r="41" spans="2:10" ht="15.75" x14ac:dyDescent="0.25">
      <c r="B41" s="1" t="s">
        <v>62</v>
      </c>
      <c r="C41" s="1"/>
      <c r="D41" s="1"/>
      <c r="E41" s="1"/>
      <c r="F41" s="1"/>
      <c r="G41" s="1"/>
      <c r="H41" s="1"/>
      <c r="I41" s="1"/>
      <c r="J41" s="1"/>
    </row>
    <row r="42" spans="2:10" x14ac:dyDescent="0.25">
      <c r="B42" s="2"/>
      <c r="C42" s="2"/>
      <c r="D42" s="2"/>
      <c r="E42" s="2"/>
      <c r="F42" s="2"/>
      <c r="G42" s="2"/>
    </row>
    <row r="43" spans="2:10" ht="15.75" x14ac:dyDescent="0.25">
      <c r="B43" s="3" t="s">
        <v>2</v>
      </c>
      <c r="C43" s="3"/>
      <c r="D43" s="3"/>
      <c r="E43" s="3"/>
      <c r="F43" s="3"/>
      <c r="G43" s="3"/>
      <c r="H43" s="4" t="s">
        <v>3</v>
      </c>
      <c r="I43" s="5" t="s">
        <v>4</v>
      </c>
      <c r="J43" s="5"/>
    </row>
    <row r="44" spans="2:10" ht="15.75" x14ac:dyDescent="0.25">
      <c r="B44" s="3" t="s">
        <v>5</v>
      </c>
      <c r="C44" s="3"/>
      <c r="D44" s="3"/>
      <c r="E44" s="3"/>
      <c r="F44" s="3"/>
      <c r="G44" s="3"/>
      <c r="H44" s="4" t="s">
        <v>3</v>
      </c>
      <c r="I44" s="5" t="s">
        <v>4</v>
      </c>
      <c r="J44" s="5"/>
    </row>
    <row r="45" spans="2:10" ht="15.75" x14ac:dyDescent="0.25">
      <c r="B45" s="3" t="s">
        <v>6</v>
      </c>
      <c r="C45" s="3"/>
      <c r="D45" s="3"/>
      <c r="E45" s="3"/>
      <c r="F45" s="3"/>
      <c r="G45" s="3"/>
      <c r="H45" s="4">
        <v>29</v>
      </c>
      <c r="I45" s="6"/>
      <c r="J45" s="5"/>
    </row>
    <row r="46" spans="2:10" ht="15.75" x14ac:dyDescent="0.25">
      <c r="B46" s="3" t="s">
        <v>7</v>
      </c>
      <c r="C46" s="3"/>
      <c r="D46" s="3"/>
      <c r="E46" s="3"/>
      <c r="F46" s="3"/>
      <c r="G46" s="3"/>
      <c r="H46" s="7" t="s">
        <v>8</v>
      </c>
      <c r="I46" s="6"/>
      <c r="J46" s="5"/>
    </row>
    <row r="47" spans="2:10" x14ac:dyDescent="0.25">
      <c r="B47" s="3" t="s">
        <v>9</v>
      </c>
      <c r="C47" s="3"/>
      <c r="D47" s="3"/>
      <c r="E47" s="3"/>
      <c r="F47" s="3"/>
      <c r="G47" s="8"/>
      <c r="H47" s="9" t="s">
        <v>63</v>
      </c>
      <c r="I47" s="10"/>
      <c r="J47" s="11"/>
    </row>
    <row r="48" spans="2:10" x14ac:dyDescent="0.25">
      <c r="B48" s="3"/>
      <c r="C48" s="3"/>
      <c r="D48" s="3"/>
      <c r="E48" s="3"/>
      <c r="F48" s="3"/>
      <c r="G48" s="8"/>
      <c r="H48" s="12" t="s">
        <v>11</v>
      </c>
      <c r="I48" s="13"/>
      <c r="J48" s="14"/>
    </row>
    <row r="49" spans="2:10" ht="75" x14ac:dyDescent="0.25">
      <c r="B49" s="3"/>
      <c r="C49" s="3"/>
      <c r="D49" s="3"/>
      <c r="E49" s="3"/>
      <c r="F49" s="3"/>
      <c r="G49" s="8"/>
      <c r="H49" s="15" t="s">
        <v>12</v>
      </c>
      <c r="I49" s="16"/>
      <c r="J49" s="17"/>
    </row>
    <row r="50" spans="2:10" x14ac:dyDescent="0.25">
      <c r="B50" s="3"/>
      <c r="C50" s="3"/>
      <c r="D50" s="3"/>
      <c r="E50" s="3"/>
      <c r="F50" s="3"/>
      <c r="G50" s="8"/>
      <c r="H50" s="12" t="s">
        <v>13</v>
      </c>
      <c r="I50" s="13"/>
      <c r="J50" s="14"/>
    </row>
    <row r="51" spans="2:10" x14ac:dyDescent="0.25">
      <c r="B51" s="3"/>
      <c r="C51" s="3"/>
      <c r="D51" s="3"/>
      <c r="E51" s="3"/>
      <c r="F51" s="3"/>
      <c r="G51" s="8"/>
      <c r="H51" s="12" t="s">
        <v>14</v>
      </c>
      <c r="I51" s="13"/>
      <c r="J51" s="14"/>
    </row>
    <row r="52" spans="2:10" ht="90" x14ac:dyDescent="0.25">
      <c r="B52" s="3"/>
      <c r="C52" s="3"/>
      <c r="D52" s="3"/>
      <c r="E52" s="3"/>
      <c r="F52" s="3"/>
      <c r="G52" s="8"/>
      <c r="H52" s="15" t="s">
        <v>64</v>
      </c>
      <c r="I52" s="18"/>
      <c r="J52" s="19"/>
    </row>
    <row r="53" spans="2:10" x14ac:dyDescent="0.25">
      <c r="B53" s="3"/>
      <c r="C53" s="3"/>
      <c r="D53" s="3"/>
      <c r="E53" s="3"/>
      <c r="F53" s="3"/>
      <c r="G53" s="8"/>
      <c r="H53" s="20"/>
      <c r="I53" s="21"/>
      <c r="J53" s="22"/>
    </row>
    <row r="54" spans="2:10" ht="15.75" x14ac:dyDescent="0.25">
      <c r="B54" s="23"/>
      <c r="C54" s="23"/>
      <c r="D54" s="23"/>
      <c r="E54" s="23"/>
      <c r="F54" s="23"/>
      <c r="G54" s="5"/>
      <c r="H54" s="5"/>
      <c r="I54" s="5"/>
      <c r="J54" s="5"/>
    </row>
    <row r="55" spans="2:10" ht="15.75" x14ac:dyDescent="0.25">
      <c r="B55" s="24" t="s">
        <v>15</v>
      </c>
      <c r="C55" s="24" t="s">
        <v>16</v>
      </c>
      <c r="D55" s="24" t="s">
        <v>17</v>
      </c>
      <c r="E55" s="24" t="s">
        <v>18</v>
      </c>
      <c r="F55" s="24" t="s">
        <v>19</v>
      </c>
      <c r="G55" s="25" t="s">
        <v>20</v>
      </c>
      <c r="H55" s="25" t="s">
        <v>21</v>
      </c>
      <c r="I55" s="24" t="s">
        <v>22</v>
      </c>
      <c r="J55" s="24"/>
    </row>
    <row r="56" spans="2:10" ht="56.25" x14ac:dyDescent="0.25">
      <c r="B56" s="24"/>
      <c r="C56" s="24"/>
      <c r="D56" s="24"/>
      <c r="E56" s="24"/>
      <c r="F56" s="24"/>
      <c r="G56" s="25"/>
      <c r="H56" s="25"/>
      <c r="I56" s="26" t="s">
        <v>23</v>
      </c>
      <c r="J56" s="27" t="s">
        <v>65</v>
      </c>
    </row>
    <row r="57" spans="2:10" x14ac:dyDescent="0.25">
      <c r="B57" s="28" t="s">
        <v>25</v>
      </c>
    </row>
    <row r="58" spans="2:10" x14ac:dyDescent="0.25">
      <c r="B58" t="s">
        <v>26</v>
      </c>
      <c r="C58" t="s">
        <v>27</v>
      </c>
      <c r="D58" t="s">
        <v>28</v>
      </c>
      <c r="E58" t="s">
        <v>29</v>
      </c>
      <c r="F58" t="s">
        <v>3</v>
      </c>
      <c r="G58" t="s">
        <v>30</v>
      </c>
      <c r="I58">
        <v>0.47</v>
      </c>
      <c r="J58">
        <f>I58*2706.3*6</f>
        <v>7631.7659999999996</v>
      </c>
    </row>
    <row r="59" spans="2:10" x14ac:dyDescent="0.25">
      <c r="B59" t="s">
        <v>31</v>
      </c>
      <c r="C59" t="s">
        <v>32</v>
      </c>
      <c r="I59">
        <v>1.28</v>
      </c>
      <c r="J59">
        <f>I59*2706.3*6</f>
        <v>20784.384000000002</v>
      </c>
    </row>
    <row r="60" spans="2:10" x14ac:dyDescent="0.25">
      <c r="B60" t="s">
        <v>33</v>
      </c>
      <c r="C60" t="s">
        <v>27</v>
      </c>
      <c r="I60">
        <v>2.23</v>
      </c>
      <c r="J60">
        <f>I60*2706.3*6</f>
        <v>36210.294000000002</v>
      </c>
    </row>
    <row r="61" spans="2:10" x14ac:dyDescent="0.25">
      <c r="B61" t="s">
        <v>34</v>
      </c>
      <c r="C61" t="s">
        <v>35</v>
      </c>
      <c r="I61">
        <v>0.18</v>
      </c>
      <c r="J61">
        <f>I61*2706.3*6</f>
        <v>2922.8040000000001</v>
      </c>
    </row>
    <row r="62" spans="2:10" x14ac:dyDescent="0.25">
      <c r="B62" t="s">
        <v>36</v>
      </c>
      <c r="C62" t="s">
        <v>27</v>
      </c>
      <c r="I62">
        <v>0.03</v>
      </c>
      <c r="J62">
        <f>I62*2706.3*6</f>
        <v>487.13400000000001</v>
      </c>
    </row>
    <row r="63" spans="2:10" x14ac:dyDescent="0.25">
      <c r="B63" s="28" t="s">
        <v>37</v>
      </c>
      <c r="J63">
        <f>I63*2706.3*12</f>
        <v>0</v>
      </c>
    </row>
    <row r="64" spans="2:10" x14ac:dyDescent="0.25">
      <c r="B64" s="28" t="s">
        <v>38</v>
      </c>
      <c r="C64" t="s">
        <v>39</v>
      </c>
      <c r="I64">
        <v>2.36</v>
      </c>
      <c r="J64">
        <f t="shared" ref="J64:J69" si="0">I64*2706.3*6</f>
        <v>38321.207999999999</v>
      </c>
    </row>
    <row r="65" spans="2:10" x14ac:dyDescent="0.25">
      <c r="B65" s="28" t="s">
        <v>40</v>
      </c>
      <c r="C65" t="s">
        <v>41</v>
      </c>
      <c r="I65">
        <v>1.21</v>
      </c>
      <c r="J65">
        <f t="shared" si="0"/>
        <v>19647.738000000001</v>
      </c>
    </row>
    <row r="66" spans="2:10" x14ac:dyDescent="0.25">
      <c r="B66" s="28" t="s">
        <v>42</v>
      </c>
      <c r="C66" t="s">
        <v>43</v>
      </c>
      <c r="I66">
        <v>0.04</v>
      </c>
      <c r="J66">
        <f t="shared" si="0"/>
        <v>649.51200000000006</v>
      </c>
    </row>
    <row r="67" spans="2:10" x14ac:dyDescent="0.25">
      <c r="B67" s="28" t="s">
        <v>44</v>
      </c>
      <c r="C67" t="s">
        <v>45</v>
      </c>
      <c r="I67">
        <v>0.14000000000000001</v>
      </c>
      <c r="J67">
        <f t="shared" si="0"/>
        <v>2273.2920000000004</v>
      </c>
    </row>
    <row r="68" spans="2:10" x14ac:dyDescent="0.25">
      <c r="B68" s="28" t="s">
        <v>46</v>
      </c>
      <c r="I68">
        <v>0.61</v>
      </c>
      <c r="J68">
        <f t="shared" si="0"/>
        <v>9905.0580000000009</v>
      </c>
    </row>
    <row r="69" spans="2:10" x14ac:dyDescent="0.25">
      <c r="B69" s="28" t="s">
        <v>47</v>
      </c>
      <c r="C69" t="s">
        <v>48</v>
      </c>
      <c r="D69" t="s">
        <v>66</v>
      </c>
      <c r="E69" t="s">
        <v>67</v>
      </c>
      <c r="I69" s="29">
        <v>0.8</v>
      </c>
      <c r="J69">
        <f t="shared" si="0"/>
        <v>12990.240000000002</v>
      </c>
    </row>
    <row r="70" spans="2:10" x14ac:dyDescent="0.25">
      <c r="B70" s="28"/>
      <c r="I70" s="29"/>
    </row>
    <row r="71" spans="2:10" x14ac:dyDescent="0.25">
      <c r="B71" s="28" t="s">
        <v>53</v>
      </c>
    </row>
    <row r="72" spans="2:10" x14ac:dyDescent="0.25">
      <c r="B72" s="28" t="s">
        <v>54</v>
      </c>
      <c r="C72" t="s">
        <v>55</v>
      </c>
    </row>
    <row r="73" spans="2:10" x14ac:dyDescent="0.25">
      <c r="B73" s="28" t="s">
        <v>56</v>
      </c>
      <c r="I73">
        <v>0.59</v>
      </c>
      <c r="J73">
        <f>I73*2706.3*6</f>
        <v>9580.3019999999997</v>
      </c>
    </row>
    <row r="74" spans="2:10" x14ac:dyDescent="0.25">
      <c r="B74" s="28" t="s">
        <v>57</v>
      </c>
      <c r="C74" t="s">
        <v>58</v>
      </c>
    </row>
    <row r="75" spans="2:10" x14ac:dyDescent="0.25">
      <c r="B75" s="28" t="s">
        <v>59</v>
      </c>
      <c r="I75">
        <v>0.24</v>
      </c>
      <c r="J75">
        <f>I75*2706.3*6</f>
        <v>3897.0720000000001</v>
      </c>
    </row>
    <row r="76" spans="2:10" x14ac:dyDescent="0.25">
      <c r="B76" s="28" t="s">
        <v>68</v>
      </c>
      <c r="I76" s="29">
        <v>1.5</v>
      </c>
      <c r="J76">
        <f>I76*2706.3*6</f>
        <v>24356.7</v>
      </c>
    </row>
    <row r="77" spans="2:10" x14ac:dyDescent="0.25">
      <c r="B77" s="28"/>
    </row>
    <row r="78" spans="2:10" x14ac:dyDescent="0.25">
      <c r="B78" s="28"/>
    </row>
    <row r="79" spans="2:10" ht="15.75" x14ac:dyDescent="0.25">
      <c r="B79" s="31" t="s">
        <v>69</v>
      </c>
      <c r="C79" s="31"/>
      <c r="D79" s="31"/>
      <c r="E79" s="31"/>
      <c r="F79" s="31"/>
      <c r="G79" s="31"/>
      <c r="H79" s="31"/>
      <c r="I79" s="31"/>
      <c r="J79" s="31"/>
    </row>
    <row r="80" spans="2:10" ht="15.75" x14ac:dyDescent="0.25">
      <c r="B80" s="1" t="s">
        <v>70</v>
      </c>
      <c r="C80" s="1"/>
      <c r="D80" s="1"/>
      <c r="E80" s="1"/>
      <c r="F80" s="1"/>
      <c r="G80" s="1"/>
      <c r="H80" s="1"/>
      <c r="I80" s="1"/>
      <c r="J80" s="1"/>
    </row>
    <row r="81" spans="2:10" x14ac:dyDescent="0.25">
      <c r="B81" s="2"/>
      <c r="C81" s="2"/>
      <c r="D81" s="2"/>
      <c r="E81" s="2"/>
      <c r="F81" s="2"/>
      <c r="G81" s="2"/>
    </row>
    <row r="82" spans="2:10" ht="15.75" x14ac:dyDescent="0.25">
      <c r="B82" s="3" t="s">
        <v>2</v>
      </c>
      <c r="C82" s="3"/>
      <c r="D82" s="3"/>
      <c r="E82" s="3"/>
      <c r="F82" s="3"/>
      <c r="G82" s="3"/>
      <c r="H82" s="4" t="s">
        <v>3</v>
      </c>
      <c r="I82" s="5" t="s">
        <v>4</v>
      </c>
      <c r="J82" s="5"/>
    </row>
    <row r="83" spans="2:10" ht="15.75" x14ac:dyDescent="0.25">
      <c r="B83" s="3" t="s">
        <v>5</v>
      </c>
      <c r="C83" s="3"/>
      <c r="D83" s="3"/>
      <c r="E83" s="3"/>
      <c r="F83" s="3"/>
      <c r="G83" s="3"/>
      <c r="H83" s="4" t="s">
        <v>3</v>
      </c>
      <c r="I83" s="5" t="s">
        <v>4</v>
      </c>
      <c r="J83" s="5"/>
    </row>
    <row r="84" spans="2:10" ht="15.75" x14ac:dyDescent="0.25">
      <c r="B84" s="3" t="s">
        <v>6</v>
      </c>
      <c r="C84" s="3"/>
      <c r="D84" s="3"/>
      <c r="E84" s="3"/>
      <c r="F84" s="3"/>
      <c r="G84" s="3"/>
      <c r="H84" s="4">
        <v>47</v>
      </c>
      <c r="I84" s="6"/>
      <c r="J84" s="5"/>
    </row>
    <row r="85" spans="2:10" ht="15.75" x14ac:dyDescent="0.25">
      <c r="B85" s="3" t="s">
        <v>7</v>
      </c>
      <c r="C85" s="3"/>
      <c r="D85" s="3"/>
      <c r="E85" s="3"/>
      <c r="F85" s="3"/>
      <c r="G85" s="3"/>
      <c r="H85" s="7" t="s">
        <v>71</v>
      </c>
      <c r="I85" s="6"/>
      <c r="J85" s="5"/>
    </row>
    <row r="86" spans="2:10" x14ac:dyDescent="0.25">
      <c r="B86" s="3" t="s">
        <v>9</v>
      </c>
      <c r="C86" s="3"/>
      <c r="D86" s="3"/>
      <c r="E86" s="3"/>
      <c r="F86" s="3"/>
      <c r="G86" s="8"/>
      <c r="H86" s="9" t="s">
        <v>10</v>
      </c>
      <c r="I86" s="10"/>
      <c r="J86" s="11"/>
    </row>
    <row r="87" spans="2:10" x14ac:dyDescent="0.25">
      <c r="B87" s="3"/>
      <c r="C87" s="3"/>
      <c r="D87" s="3"/>
      <c r="E87" s="3"/>
      <c r="F87" s="3"/>
      <c r="G87" s="8"/>
      <c r="H87" s="12" t="s">
        <v>11</v>
      </c>
      <c r="I87" s="13"/>
      <c r="J87" s="14"/>
    </row>
    <row r="88" spans="2:10" ht="75" x14ac:dyDescent="0.25">
      <c r="B88" s="3"/>
      <c r="C88" s="3"/>
      <c r="D88" s="3"/>
      <c r="E88" s="3"/>
      <c r="F88" s="3"/>
      <c r="G88" s="8"/>
      <c r="H88" s="15" t="s">
        <v>12</v>
      </c>
      <c r="I88" s="16"/>
      <c r="J88" s="17"/>
    </row>
    <row r="89" spans="2:10" x14ac:dyDescent="0.25">
      <c r="B89" s="3"/>
      <c r="C89" s="3"/>
      <c r="D89" s="3"/>
      <c r="E89" s="3"/>
      <c r="F89" s="3"/>
      <c r="G89" s="8"/>
      <c r="H89" s="12" t="s">
        <v>13</v>
      </c>
      <c r="I89" s="13"/>
      <c r="J89" s="14"/>
    </row>
    <row r="90" spans="2:10" x14ac:dyDescent="0.25">
      <c r="B90" s="3"/>
      <c r="C90" s="3"/>
      <c r="D90" s="3"/>
      <c r="E90" s="3"/>
      <c r="F90" s="3"/>
      <c r="G90" s="8"/>
      <c r="H90" s="12" t="s">
        <v>14</v>
      </c>
      <c r="I90" s="13"/>
      <c r="J90" s="14"/>
    </row>
    <row r="91" spans="2:10" ht="90" x14ac:dyDescent="0.25">
      <c r="B91" s="3"/>
      <c r="C91" s="3"/>
      <c r="D91" s="3"/>
      <c r="E91" s="3"/>
      <c r="F91" s="3"/>
      <c r="G91" s="8"/>
      <c r="H91" s="15" t="s">
        <v>64</v>
      </c>
      <c r="I91" s="18"/>
      <c r="J91" s="19"/>
    </row>
    <row r="92" spans="2:10" x14ac:dyDescent="0.25">
      <c r="B92" s="3"/>
      <c r="C92" s="3"/>
      <c r="D92" s="3"/>
      <c r="E92" s="3"/>
      <c r="F92" s="3"/>
      <c r="G92" s="8"/>
      <c r="H92" s="20"/>
      <c r="I92" s="21"/>
      <c r="J92" s="22"/>
    </row>
    <row r="93" spans="2:10" ht="15.75" x14ac:dyDescent="0.25">
      <c r="B93" s="23"/>
      <c r="C93" s="23"/>
      <c r="D93" s="23"/>
      <c r="E93" s="23"/>
      <c r="F93" s="23"/>
      <c r="G93" s="5"/>
      <c r="H93" s="5"/>
      <c r="I93" s="5"/>
      <c r="J93" s="5"/>
    </row>
    <row r="94" spans="2:10" ht="15.75" x14ac:dyDescent="0.25">
      <c r="B94" s="24" t="s">
        <v>15</v>
      </c>
      <c r="C94" s="24" t="s">
        <v>16</v>
      </c>
      <c r="D94" s="24" t="s">
        <v>17</v>
      </c>
      <c r="E94" s="24" t="s">
        <v>18</v>
      </c>
      <c r="F94" s="24" t="s">
        <v>19</v>
      </c>
      <c r="G94" s="25" t="s">
        <v>20</v>
      </c>
      <c r="H94" s="25" t="s">
        <v>21</v>
      </c>
      <c r="I94" s="24" t="s">
        <v>22</v>
      </c>
      <c r="J94" s="24"/>
    </row>
    <row r="95" spans="2:10" ht="56.25" x14ac:dyDescent="0.25">
      <c r="B95" s="24"/>
      <c r="C95" s="24"/>
      <c r="D95" s="24"/>
      <c r="E95" s="24"/>
      <c r="F95" s="24"/>
      <c r="G95" s="25"/>
      <c r="H95" s="25"/>
      <c r="I95" s="26" t="s">
        <v>23</v>
      </c>
      <c r="J95" s="27" t="s">
        <v>65</v>
      </c>
    </row>
    <row r="96" spans="2:10" x14ac:dyDescent="0.25">
      <c r="B96" s="28" t="s">
        <v>25</v>
      </c>
    </row>
    <row r="97" spans="2:10" x14ac:dyDescent="0.25">
      <c r="B97" t="s">
        <v>26</v>
      </c>
      <c r="C97" t="s">
        <v>27</v>
      </c>
      <c r="D97" t="s">
        <v>28</v>
      </c>
      <c r="E97" t="s">
        <v>29</v>
      </c>
      <c r="F97" t="s">
        <v>3</v>
      </c>
      <c r="G97" t="s">
        <v>30</v>
      </c>
      <c r="I97">
        <v>0.47</v>
      </c>
      <c r="J97" s="29">
        <f>I97*2533.7*6</f>
        <v>7145.0339999999997</v>
      </c>
    </row>
    <row r="98" spans="2:10" x14ac:dyDescent="0.25">
      <c r="B98" t="s">
        <v>31</v>
      </c>
      <c r="C98" t="s">
        <v>32</v>
      </c>
      <c r="I98">
        <v>1.28</v>
      </c>
      <c r="J98" s="29">
        <f>I98*2533.7*6</f>
        <v>19458.815999999999</v>
      </c>
    </row>
    <row r="99" spans="2:10" x14ac:dyDescent="0.25">
      <c r="B99" t="s">
        <v>33</v>
      </c>
      <c r="C99" t="s">
        <v>27</v>
      </c>
      <c r="I99">
        <v>2.23</v>
      </c>
      <c r="J99" s="29">
        <f>I99*2533.7*6</f>
        <v>33900.906000000003</v>
      </c>
    </row>
    <row r="100" spans="2:10" x14ac:dyDescent="0.25">
      <c r="B100" t="s">
        <v>34</v>
      </c>
      <c r="C100" t="s">
        <v>35</v>
      </c>
      <c r="I100">
        <v>0.18</v>
      </c>
      <c r="J100" s="29">
        <f>I100*2533.7*6</f>
        <v>2736.3959999999997</v>
      </c>
    </row>
    <row r="101" spans="2:10" x14ac:dyDescent="0.25">
      <c r="B101" t="s">
        <v>36</v>
      </c>
      <c r="C101" t="s">
        <v>27</v>
      </c>
      <c r="I101">
        <v>0.03</v>
      </c>
      <c r="J101" s="29">
        <f>I101*2533.7*6</f>
        <v>456.06599999999997</v>
      </c>
    </row>
    <row r="102" spans="2:10" x14ac:dyDescent="0.25">
      <c r="B102" s="28" t="s">
        <v>37</v>
      </c>
      <c r="J102" s="29">
        <f t="shared" ref="J102" si="1">I102*2533.7*12</f>
        <v>0</v>
      </c>
    </row>
    <row r="103" spans="2:10" x14ac:dyDescent="0.25">
      <c r="B103" s="28" t="s">
        <v>38</v>
      </c>
      <c r="C103" t="s">
        <v>39</v>
      </c>
      <c r="I103">
        <v>2.36</v>
      </c>
      <c r="J103" s="29">
        <f>I103*2533.7*6</f>
        <v>35877.191999999995</v>
      </c>
    </row>
    <row r="104" spans="2:10" x14ac:dyDescent="0.25">
      <c r="B104" s="28" t="s">
        <v>40</v>
      </c>
      <c r="C104" t="s">
        <v>41</v>
      </c>
      <c r="I104">
        <v>1.21</v>
      </c>
      <c r="J104" s="29">
        <f>I104*2533.7*6</f>
        <v>18394.661999999997</v>
      </c>
    </row>
    <row r="105" spans="2:10" x14ac:dyDescent="0.25">
      <c r="B105" s="28" t="s">
        <v>42</v>
      </c>
      <c r="C105" t="s">
        <v>43</v>
      </c>
      <c r="I105">
        <v>0.04</v>
      </c>
      <c r="J105" s="29">
        <f>I105*2533.7*6</f>
        <v>608.08799999999997</v>
      </c>
    </row>
    <row r="106" spans="2:10" x14ac:dyDescent="0.25">
      <c r="B106" s="28" t="s">
        <v>44</v>
      </c>
      <c r="C106" t="s">
        <v>45</v>
      </c>
      <c r="I106">
        <v>0.14000000000000001</v>
      </c>
      <c r="J106" s="29">
        <f>I106*2533.7*6</f>
        <v>2128.308</v>
      </c>
    </row>
    <row r="107" spans="2:10" x14ac:dyDescent="0.25">
      <c r="B107" s="28" t="s">
        <v>46</v>
      </c>
      <c r="I107">
        <v>0.61</v>
      </c>
      <c r="J107" s="29">
        <f>I107*2533.7*6</f>
        <v>9273.3419999999987</v>
      </c>
    </row>
    <row r="108" spans="2:10" x14ac:dyDescent="0.25">
      <c r="B108" s="28" t="s">
        <v>47</v>
      </c>
      <c r="C108" t="s">
        <v>48</v>
      </c>
      <c r="D108" t="s">
        <v>49</v>
      </c>
      <c r="E108" t="s">
        <v>50</v>
      </c>
      <c r="G108" t="s">
        <v>51</v>
      </c>
      <c r="H108" t="s">
        <v>52</v>
      </c>
      <c r="I108" s="29">
        <v>86.31</v>
      </c>
      <c r="J108" s="29">
        <v>218683.65</v>
      </c>
    </row>
    <row r="109" spans="2:10" x14ac:dyDescent="0.25">
      <c r="B109" s="28"/>
      <c r="I109" s="29"/>
      <c r="J109" s="29"/>
    </row>
    <row r="110" spans="2:10" x14ac:dyDescent="0.25">
      <c r="B110" s="28" t="s">
        <v>53</v>
      </c>
      <c r="J110" s="29"/>
    </row>
    <row r="111" spans="2:10" x14ac:dyDescent="0.25">
      <c r="B111" s="28" t="s">
        <v>54</v>
      </c>
      <c r="C111" t="s">
        <v>55</v>
      </c>
      <c r="J111" s="29"/>
    </row>
    <row r="112" spans="2:10" x14ac:dyDescent="0.25">
      <c r="B112" s="28" t="s">
        <v>56</v>
      </c>
      <c r="I112">
        <v>0.59</v>
      </c>
      <c r="J112" s="29">
        <f>I112*2533.7*6</f>
        <v>8969.2979999999989</v>
      </c>
    </row>
    <row r="113" spans="2:10" x14ac:dyDescent="0.25">
      <c r="B113" s="28" t="s">
        <v>57</v>
      </c>
      <c r="C113" t="s">
        <v>58</v>
      </c>
      <c r="J113" s="29"/>
    </row>
    <row r="114" spans="2:10" x14ac:dyDescent="0.25">
      <c r="B114" s="28" t="s">
        <v>59</v>
      </c>
      <c r="I114">
        <v>0.24</v>
      </c>
      <c r="J114" s="29">
        <f>I114*2533.7*6</f>
        <v>3648.5279999999998</v>
      </c>
    </row>
    <row r="115" spans="2:10" x14ac:dyDescent="0.25">
      <c r="B115" s="28" t="s">
        <v>60</v>
      </c>
      <c r="I115" s="29">
        <v>1.5</v>
      </c>
      <c r="J115" s="29">
        <f>I115*2533.7*6</f>
        <v>22803.3</v>
      </c>
    </row>
    <row r="116" spans="2:10" x14ac:dyDescent="0.25">
      <c r="B116" s="28"/>
    </row>
    <row r="117" spans="2:10" x14ac:dyDescent="0.25">
      <c r="B117" s="28"/>
    </row>
    <row r="118" spans="2:10" x14ac:dyDescent="0.25">
      <c r="B118" s="28"/>
    </row>
    <row r="119" spans="2:10" ht="15.75" x14ac:dyDescent="0.25">
      <c r="B119" s="31" t="s">
        <v>72</v>
      </c>
      <c r="C119" s="31"/>
      <c r="D119" s="31"/>
      <c r="E119" s="31"/>
      <c r="F119" s="31"/>
      <c r="G119" s="31"/>
      <c r="H119" s="31"/>
      <c r="I119" s="31"/>
      <c r="J119" s="31"/>
    </row>
    <row r="120" spans="2:10" ht="15.75" x14ac:dyDescent="0.25">
      <c r="B120" s="1" t="s">
        <v>73</v>
      </c>
      <c r="C120" s="1"/>
      <c r="D120" s="1"/>
      <c r="E120" s="1"/>
      <c r="F120" s="1"/>
      <c r="G120" s="1"/>
      <c r="H120" s="1"/>
      <c r="I120" s="1"/>
      <c r="J120" s="1"/>
    </row>
    <row r="121" spans="2:10" x14ac:dyDescent="0.25">
      <c r="B121" s="2"/>
      <c r="C121" s="2"/>
      <c r="D121" s="2"/>
      <c r="E121" s="2"/>
      <c r="F121" s="2"/>
      <c r="G121" s="2"/>
    </row>
    <row r="122" spans="2:10" ht="15.75" x14ac:dyDescent="0.25">
      <c r="B122" s="3" t="s">
        <v>2</v>
      </c>
      <c r="C122" s="3"/>
      <c r="D122" s="3"/>
      <c r="E122" s="3"/>
      <c r="F122" s="3"/>
      <c r="G122" s="3"/>
      <c r="H122" s="4" t="s">
        <v>3</v>
      </c>
      <c r="I122" s="5" t="s">
        <v>4</v>
      </c>
      <c r="J122" s="5"/>
    </row>
    <row r="123" spans="2:10" ht="15.75" x14ac:dyDescent="0.25">
      <c r="B123" s="3" t="s">
        <v>5</v>
      </c>
      <c r="C123" s="3"/>
      <c r="D123" s="3"/>
      <c r="E123" s="3"/>
      <c r="F123" s="3"/>
      <c r="G123" s="3"/>
      <c r="H123" s="4" t="s">
        <v>3</v>
      </c>
      <c r="I123" s="5" t="s">
        <v>4</v>
      </c>
      <c r="J123" s="5"/>
    </row>
    <row r="124" spans="2:10" ht="15.75" x14ac:dyDescent="0.25">
      <c r="B124" s="3" t="s">
        <v>6</v>
      </c>
      <c r="C124" s="3"/>
      <c r="D124" s="3"/>
      <c r="E124" s="3"/>
      <c r="F124" s="3"/>
      <c r="G124" s="3"/>
      <c r="H124" s="4">
        <v>48</v>
      </c>
      <c r="I124" s="6"/>
      <c r="J124" s="5"/>
    </row>
    <row r="125" spans="2:10" ht="15.75" x14ac:dyDescent="0.25">
      <c r="B125" s="3" t="s">
        <v>7</v>
      </c>
      <c r="C125" s="3"/>
      <c r="D125" s="3"/>
      <c r="E125" s="3"/>
      <c r="F125" s="3"/>
      <c r="G125" s="3"/>
      <c r="H125" s="7" t="s">
        <v>74</v>
      </c>
      <c r="I125" s="6"/>
      <c r="J125" s="5"/>
    </row>
    <row r="126" spans="2:10" x14ac:dyDescent="0.25">
      <c r="B126" s="3" t="s">
        <v>9</v>
      </c>
      <c r="C126" s="3"/>
      <c r="D126" s="3"/>
      <c r="E126" s="3"/>
      <c r="F126" s="3"/>
      <c r="G126" s="8"/>
      <c r="H126" s="9" t="s">
        <v>10</v>
      </c>
      <c r="I126" s="10"/>
      <c r="J126" s="11"/>
    </row>
    <row r="127" spans="2:10" x14ac:dyDescent="0.25">
      <c r="B127" s="3"/>
      <c r="C127" s="3"/>
      <c r="D127" s="3"/>
      <c r="E127" s="3"/>
      <c r="F127" s="3"/>
      <c r="G127" s="8"/>
      <c r="H127" s="12" t="s">
        <v>11</v>
      </c>
      <c r="I127" s="13"/>
      <c r="J127" s="14"/>
    </row>
    <row r="128" spans="2:10" ht="75" x14ac:dyDescent="0.25">
      <c r="B128" s="3"/>
      <c r="C128" s="3"/>
      <c r="D128" s="3"/>
      <c r="E128" s="3"/>
      <c r="F128" s="3"/>
      <c r="G128" s="8"/>
      <c r="H128" s="15" t="s">
        <v>12</v>
      </c>
      <c r="I128" s="16"/>
      <c r="J128" s="17"/>
    </row>
    <row r="129" spans="2:10" x14ac:dyDescent="0.25">
      <c r="B129" s="3"/>
      <c r="C129" s="3"/>
      <c r="D129" s="3"/>
      <c r="E129" s="3"/>
      <c r="F129" s="3"/>
      <c r="G129" s="8"/>
      <c r="H129" s="12" t="s">
        <v>13</v>
      </c>
      <c r="I129" s="13"/>
      <c r="J129" s="14"/>
    </row>
    <row r="130" spans="2:10" x14ac:dyDescent="0.25">
      <c r="B130" s="3"/>
      <c r="C130" s="3"/>
      <c r="D130" s="3"/>
      <c r="E130" s="3"/>
      <c r="F130" s="3"/>
      <c r="G130" s="8"/>
      <c r="H130" s="12" t="s">
        <v>14</v>
      </c>
      <c r="I130" s="13"/>
      <c r="J130" s="14"/>
    </row>
    <row r="131" spans="2:10" ht="90" x14ac:dyDescent="0.25">
      <c r="B131" s="3"/>
      <c r="C131" s="3"/>
      <c r="D131" s="3"/>
      <c r="E131" s="3"/>
      <c r="F131" s="3"/>
      <c r="G131" s="8"/>
      <c r="H131" s="15" t="s">
        <v>64</v>
      </c>
      <c r="I131" s="18"/>
      <c r="J131" s="19"/>
    </row>
    <row r="132" spans="2:10" x14ac:dyDescent="0.25">
      <c r="B132" s="3"/>
      <c r="C132" s="3"/>
      <c r="D132" s="3"/>
      <c r="E132" s="3"/>
      <c r="F132" s="3"/>
      <c r="G132" s="8"/>
      <c r="H132" s="20"/>
      <c r="I132" s="21"/>
      <c r="J132" s="22"/>
    </row>
    <row r="133" spans="2:10" ht="15.75" x14ac:dyDescent="0.25">
      <c r="B133" s="23"/>
      <c r="C133" s="23"/>
      <c r="D133" s="23"/>
      <c r="E133" s="23"/>
      <c r="F133" s="23"/>
      <c r="G133" s="5"/>
      <c r="H133" s="5"/>
      <c r="I133" s="5"/>
      <c r="J133" s="5"/>
    </row>
    <row r="134" spans="2:10" ht="15.75" x14ac:dyDescent="0.25">
      <c r="B134" s="24" t="s">
        <v>15</v>
      </c>
      <c r="C134" s="24" t="s">
        <v>16</v>
      </c>
      <c r="D134" s="24" t="s">
        <v>17</v>
      </c>
      <c r="E134" s="24" t="s">
        <v>18</v>
      </c>
      <c r="F134" s="24" t="s">
        <v>19</v>
      </c>
      <c r="G134" s="25" t="s">
        <v>20</v>
      </c>
      <c r="H134" s="25" t="s">
        <v>21</v>
      </c>
      <c r="I134" s="24" t="s">
        <v>22</v>
      </c>
      <c r="J134" s="24"/>
    </row>
    <row r="135" spans="2:10" ht="56.25" x14ac:dyDescent="0.25">
      <c r="B135" s="24"/>
      <c r="C135" s="24"/>
      <c r="D135" s="24"/>
      <c r="E135" s="24"/>
      <c r="F135" s="24"/>
      <c r="G135" s="25"/>
      <c r="H135" s="25"/>
      <c r="I135" s="26" t="s">
        <v>23</v>
      </c>
      <c r="J135" s="27" t="s">
        <v>65</v>
      </c>
    </row>
    <row r="136" spans="2:10" x14ac:dyDescent="0.25">
      <c r="B136" s="28" t="s">
        <v>25</v>
      </c>
    </row>
    <row r="137" spans="2:10" x14ac:dyDescent="0.25">
      <c r="B137" t="s">
        <v>26</v>
      </c>
      <c r="C137" t="s">
        <v>27</v>
      </c>
      <c r="D137" t="s">
        <v>28</v>
      </c>
      <c r="E137" t="s">
        <v>29</v>
      </c>
      <c r="F137" t="s">
        <v>3</v>
      </c>
      <c r="G137" t="s">
        <v>30</v>
      </c>
      <c r="I137">
        <v>0.47</v>
      </c>
      <c r="J137">
        <f>I137*2915.5*6</f>
        <v>8221.7099999999991</v>
      </c>
    </row>
    <row r="138" spans="2:10" x14ac:dyDescent="0.25">
      <c r="B138" t="s">
        <v>31</v>
      </c>
      <c r="C138" t="s">
        <v>32</v>
      </c>
      <c r="I138">
        <v>1.28</v>
      </c>
      <c r="J138">
        <f>I138*2915.5*6</f>
        <v>22391.040000000001</v>
      </c>
    </row>
    <row r="139" spans="2:10" x14ac:dyDescent="0.25">
      <c r="B139" t="s">
        <v>33</v>
      </c>
      <c r="C139" t="s">
        <v>27</v>
      </c>
      <c r="I139">
        <v>2.23</v>
      </c>
      <c r="J139">
        <f>I139*2915.5*6</f>
        <v>39009.39</v>
      </c>
    </row>
    <row r="140" spans="2:10" x14ac:dyDescent="0.25">
      <c r="B140" t="s">
        <v>34</v>
      </c>
      <c r="C140" t="s">
        <v>35</v>
      </c>
      <c r="I140">
        <v>0.18</v>
      </c>
      <c r="J140">
        <f>I140*2915.5*6</f>
        <v>3148.74</v>
      </c>
    </row>
    <row r="141" spans="2:10" x14ac:dyDescent="0.25">
      <c r="B141" t="s">
        <v>36</v>
      </c>
      <c r="C141" t="s">
        <v>27</v>
      </c>
      <c r="I141">
        <v>0.03</v>
      </c>
      <c r="J141">
        <f>I141*2915.5*6</f>
        <v>524.79</v>
      </c>
    </row>
    <row r="142" spans="2:10" x14ac:dyDescent="0.25">
      <c r="B142" s="28" t="s">
        <v>37</v>
      </c>
    </row>
    <row r="143" spans="2:10" x14ac:dyDescent="0.25">
      <c r="B143" s="28" t="s">
        <v>38</v>
      </c>
      <c r="C143" t="s">
        <v>39</v>
      </c>
      <c r="I143">
        <v>2.36</v>
      </c>
      <c r="J143">
        <f>I143*2915.5*6</f>
        <v>41283.479999999996</v>
      </c>
    </row>
    <row r="144" spans="2:10" x14ac:dyDescent="0.25">
      <c r="B144" s="28" t="s">
        <v>40</v>
      </c>
      <c r="C144" t="s">
        <v>41</v>
      </c>
      <c r="I144">
        <v>1.21</v>
      </c>
      <c r="J144">
        <f>I144*2915.5*6</f>
        <v>21166.53</v>
      </c>
    </row>
    <row r="145" spans="2:10" x14ac:dyDescent="0.25">
      <c r="B145" s="28" t="s">
        <v>42</v>
      </c>
      <c r="C145" t="s">
        <v>43</v>
      </c>
      <c r="I145">
        <v>0.04</v>
      </c>
      <c r="J145">
        <f>I145*2915.5*6</f>
        <v>699.72</v>
      </c>
    </row>
    <row r="146" spans="2:10" x14ac:dyDescent="0.25">
      <c r="B146" s="28" t="s">
        <v>44</v>
      </c>
      <c r="C146" t="s">
        <v>45</v>
      </c>
      <c r="I146">
        <v>0.14000000000000001</v>
      </c>
      <c r="J146">
        <f>I146*2915.5*6</f>
        <v>2449.02</v>
      </c>
    </row>
    <row r="147" spans="2:10" x14ac:dyDescent="0.25">
      <c r="B147" s="28" t="s">
        <v>46</v>
      </c>
      <c r="I147">
        <v>0.61</v>
      </c>
      <c r="J147">
        <f>I147*2915.5*6</f>
        <v>10670.73</v>
      </c>
    </row>
    <row r="148" spans="2:10" x14ac:dyDescent="0.25">
      <c r="B148" s="28" t="s">
        <v>47</v>
      </c>
      <c r="C148" t="s">
        <v>48</v>
      </c>
      <c r="D148" t="s">
        <v>49</v>
      </c>
      <c r="E148" t="s">
        <v>50</v>
      </c>
      <c r="G148" t="s">
        <v>51</v>
      </c>
      <c r="H148" t="s">
        <v>52</v>
      </c>
      <c r="I148" s="29">
        <v>82.54</v>
      </c>
      <c r="J148" s="29">
        <v>240552.02</v>
      </c>
    </row>
    <row r="149" spans="2:10" x14ac:dyDescent="0.25">
      <c r="B149" s="28"/>
      <c r="I149" s="29"/>
    </row>
    <row r="150" spans="2:10" x14ac:dyDescent="0.25">
      <c r="B150" s="28" t="s">
        <v>53</v>
      </c>
    </row>
    <row r="151" spans="2:10" x14ac:dyDescent="0.25">
      <c r="B151" s="28" t="s">
        <v>54</v>
      </c>
      <c r="C151" t="s">
        <v>55</v>
      </c>
    </row>
    <row r="152" spans="2:10" x14ac:dyDescent="0.25">
      <c r="B152" s="28" t="s">
        <v>56</v>
      </c>
      <c r="I152">
        <v>0.59</v>
      </c>
      <c r="J152">
        <f>I152*2915.5*6</f>
        <v>10320.869999999999</v>
      </c>
    </row>
    <row r="153" spans="2:10" x14ac:dyDescent="0.25">
      <c r="B153" s="28" t="s">
        <v>57</v>
      </c>
      <c r="C153" t="s">
        <v>58</v>
      </c>
    </row>
    <row r="154" spans="2:10" x14ac:dyDescent="0.25">
      <c r="B154" s="28" t="s">
        <v>59</v>
      </c>
      <c r="I154">
        <v>0.24</v>
      </c>
      <c r="J154">
        <f>I154*2915.5*6</f>
        <v>4198.32</v>
      </c>
    </row>
    <row r="155" spans="2:10" x14ac:dyDescent="0.25">
      <c r="B155" s="28" t="s">
        <v>60</v>
      </c>
      <c r="I155" s="29">
        <v>1.5</v>
      </c>
      <c r="J155" s="29">
        <f>I155*2915.5*6</f>
        <v>26239.5</v>
      </c>
    </row>
    <row r="156" spans="2:10" x14ac:dyDescent="0.25">
      <c r="B156" s="28"/>
    </row>
    <row r="157" spans="2:10" x14ac:dyDescent="0.25">
      <c r="B157" s="28"/>
    </row>
    <row r="158" spans="2:10" ht="15.75" x14ac:dyDescent="0.25">
      <c r="B158" s="31" t="s">
        <v>75</v>
      </c>
      <c r="C158" s="31"/>
      <c r="D158" s="31"/>
      <c r="E158" s="31"/>
      <c r="F158" s="31"/>
      <c r="G158" s="31"/>
      <c r="H158" s="31"/>
      <c r="I158" s="31"/>
      <c r="J158" s="31"/>
    </row>
    <row r="159" spans="2:10" ht="15.75" x14ac:dyDescent="0.25">
      <c r="B159" s="1" t="s">
        <v>76</v>
      </c>
      <c r="C159" s="1"/>
      <c r="D159" s="1"/>
      <c r="E159" s="1"/>
      <c r="F159" s="1"/>
      <c r="G159" s="1"/>
      <c r="H159" s="1"/>
      <c r="I159" s="1"/>
      <c r="J159" s="1"/>
    </row>
    <row r="160" spans="2:10" x14ac:dyDescent="0.25">
      <c r="B160" s="2"/>
      <c r="C160" s="2"/>
      <c r="D160" s="2"/>
      <c r="E160" s="2"/>
      <c r="F160" s="2"/>
      <c r="G160" s="2"/>
    </row>
    <row r="161" spans="2:10" ht="15.75" x14ac:dyDescent="0.25">
      <c r="B161" s="3" t="s">
        <v>2</v>
      </c>
      <c r="C161" s="3"/>
      <c r="D161" s="3"/>
      <c r="E161" s="3"/>
      <c r="F161" s="3"/>
      <c r="G161" s="3"/>
      <c r="H161" s="4" t="s">
        <v>3</v>
      </c>
      <c r="I161" s="5" t="s">
        <v>4</v>
      </c>
      <c r="J161" s="5"/>
    </row>
    <row r="162" spans="2:10" ht="15.75" x14ac:dyDescent="0.25">
      <c r="B162" s="3" t="s">
        <v>5</v>
      </c>
      <c r="C162" s="3"/>
      <c r="D162" s="3"/>
      <c r="E162" s="3"/>
      <c r="F162" s="3"/>
      <c r="G162" s="3"/>
      <c r="H162" s="4" t="s">
        <v>3</v>
      </c>
      <c r="I162" s="5" t="s">
        <v>4</v>
      </c>
      <c r="J162" s="5"/>
    </row>
    <row r="163" spans="2:10" ht="15.75" x14ac:dyDescent="0.25">
      <c r="B163" s="3" t="s">
        <v>6</v>
      </c>
      <c r="C163" s="3"/>
      <c r="D163" s="3"/>
      <c r="E163" s="3"/>
      <c r="F163" s="3"/>
      <c r="G163" s="3"/>
      <c r="H163" s="4">
        <v>34</v>
      </c>
      <c r="I163" s="6"/>
      <c r="J163" s="5"/>
    </row>
    <row r="164" spans="2:10" ht="15.75" x14ac:dyDescent="0.25">
      <c r="B164" s="3" t="s">
        <v>7</v>
      </c>
      <c r="C164" s="3"/>
      <c r="D164" s="3"/>
      <c r="E164" s="3"/>
      <c r="F164" s="3"/>
      <c r="G164" s="3"/>
      <c r="H164" s="7" t="s">
        <v>74</v>
      </c>
      <c r="I164" s="6"/>
      <c r="J164" s="5"/>
    </row>
    <row r="165" spans="2:10" x14ac:dyDescent="0.25">
      <c r="B165" s="3" t="s">
        <v>9</v>
      </c>
      <c r="C165" s="3"/>
      <c r="D165" s="3"/>
      <c r="E165" s="3"/>
      <c r="F165" s="3"/>
      <c r="G165" s="8"/>
      <c r="H165" s="9" t="s">
        <v>10</v>
      </c>
      <c r="I165" s="10"/>
      <c r="J165" s="11"/>
    </row>
    <row r="166" spans="2:10" x14ac:dyDescent="0.25">
      <c r="B166" s="3"/>
      <c r="C166" s="3"/>
      <c r="D166" s="3"/>
      <c r="E166" s="3"/>
      <c r="F166" s="3"/>
      <c r="G166" s="8"/>
      <c r="H166" s="12" t="s">
        <v>11</v>
      </c>
      <c r="I166" s="13"/>
      <c r="J166" s="14"/>
    </row>
    <row r="167" spans="2:10" ht="75" x14ac:dyDescent="0.25">
      <c r="B167" s="3"/>
      <c r="C167" s="3"/>
      <c r="D167" s="3"/>
      <c r="E167" s="3"/>
      <c r="F167" s="3"/>
      <c r="G167" s="8"/>
      <c r="H167" s="15" t="s">
        <v>12</v>
      </c>
      <c r="I167" s="16"/>
      <c r="J167" s="17"/>
    </row>
    <row r="168" spans="2:10" x14ac:dyDescent="0.25">
      <c r="B168" s="3"/>
      <c r="C168" s="3"/>
      <c r="D168" s="3"/>
      <c r="E168" s="3"/>
      <c r="F168" s="3"/>
      <c r="G168" s="8"/>
      <c r="H168" s="12" t="s">
        <v>13</v>
      </c>
      <c r="I168" s="13"/>
      <c r="J168" s="14"/>
    </row>
    <row r="169" spans="2:10" x14ac:dyDescent="0.25">
      <c r="B169" s="3"/>
      <c r="C169" s="3"/>
      <c r="D169" s="3"/>
      <c r="E169" s="3"/>
      <c r="F169" s="3"/>
      <c r="G169" s="8"/>
      <c r="H169" s="12" t="s">
        <v>14</v>
      </c>
      <c r="I169" s="13"/>
      <c r="J169" s="14"/>
    </row>
    <row r="170" spans="2:10" ht="90" x14ac:dyDescent="0.25">
      <c r="B170" s="3"/>
      <c r="C170" s="3"/>
      <c r="D170" s="3"/>
      <c r="E170" s="3"/>
      <c r="F170" s="3"/>
      <c r="G170" s="8"/>
      <c r="H170" s="15" t="s">
        <v>64</v>
      </c>
      <c r="I170" s="18"/>
      <c r="J170" s="19"/>
    </row>
    <row r="171" spans="2:10" x14ac:dyDescent="0.25">
      <c r="B171" s="3"/>
      <c r="C171" s="3"/>
      <c r="D171" s="3"/>
      <c r="E171" s="3"/>
      <c r="F171" s="3"/>
      <c r="G171" s="8"/>
      <c r="H171" s="20"/>
      <c r="I171" s="21"/>
      <c r="J171" s="22"/>
    </row>
    <row r="172" spans="2:10" ht="15.75" x14ac:dyDescent="0.25">
      <c r="B172" s="23"/>
      <c r="C172" s="23"/>
      <c r="D172" s="23"/>
      <c r="E172" s="23"/>
      <c r="F172" s="23"/>
      <c r="G172" s="5"/>
      <c r="H172" s="5"/>
      <c r="I172" s="5"/>
      <c r="J172" s="5"/>
    </row>
    <row r="173" spans="2:10" ht="15.75" x14ac:dyDescent="0.25">
      <c r="B173" s="24" t="s">
        <v>15</v>
      </c>
      <c r="C173" s="24" t="s">
        <v>16</v>
      </c>
      <c r="D173" s="24" t="s">
        <v>17</v>
      </c>
      <c r="E173" s="24" t="s">
        <v>18</v>
      </c>
      <c r="F173" s="24" t="s">
        <v>19</v>
      </c>
      <c r="G173" s="25" t="s">
        <v>20</v>
      </c>
      <c r="H173" s="25" t="s">
        <v>21</v>
      </c>
      <c r="I173" s="24" t="s">
        <v>22</v>
      </c>
      <c r="J173" s="24"/>
    </row>
    <row r="174" spans="2:10" ht="56.25" x14ac:dyDescent="0.25">
      <c r="B174" s="24"/>
      <c r="C174" s="24"/>
      <c r="D174" s="24"/>
      <c r="E174" s="24"/>
      <c r="F174" s="24"/>
      <c r="G174" s="25"/>
      <c r="H174" s="25"/>
      <c r="I174" s="26" t="s">
        <v>23</v>
      </c>
      <c r="J174" s="27" t="s">
        <v>65</v>
      </c>
    </row>
    <row r="175" spans="2:10" x14ac:dyDescent="0.25">
      <c r="B175" s="28" t="s">
        <v>25</v>
      </c>
    </row>
    <row r="176" spans="2:10" x14ac:dyDescent="0.25">
      <c r="B176" t="s">
        <v>26</v>
      </c>
      <c r="C176" t="s">
        <v>27</v>
      </c>
      <c r="D176" t="s">
        <v>28</v>
      </c>
      <c r="E176" t="s">
        <v>29</v>
      </c>
      <c r="F176" t="s">
        <v>3</v>
      </c>
      <c r="G176" t="s">
        <v>30</v>
      </c>
      <c r="I176">
        <v>0.47</v>
      </c>
      <c r="J176" s="29">
        <f>I176*2690.4*6</f>
        <v>7586.9279999999999</v>
      </c>
    </row>
    <row r="177" spans="2:10" x14ac:dyDescent="0.25">
      <c r="B177" t="s">
        <v>31</v>
      </c>
      <c r="C177" t="s">
        <v>32</v>
      </c>
      <c r="I177">
        <v>1.28</v>
      </c>
      <c r="J177" s="29">
        <f>I177*2690.4*6</f>
        <v>20662.272000000001</v>
      </c>
    </row>
    <row r="178" spans="2:10" x14ac:dyDescent="0.25">
      <c r="B178" t="s">
        <v>33</v>
      </c>
      <c r="C178" t="s">
        <v>27</v>
      </c>
      <c r="I178">
        <v>2.23</v>
      </c>
      <c r="J178" s="29">
        <f>I178*2690.4*6</f>
        <v>35997.552000000003</v>
      </c>
    </row>
    <row r="179" spans="2:10" x14ac:dyDescent="0.25">
      <c r="B179" t="s">
        <v>34</v>
      </c>
      <c r="C179" t="s">
        <v>35</v>
      </c>
      <c r="I179">
        <v>0.18</v>
      </c>
      <c r="J179" s="29">
        <f>I179*2690.4*6</f>
        <v>2905.6320000000001</v>
      </c>
    </row>
    <row r="180" spans="2:10" x14ac:dyDescent="0.25">
      <c r="B180" t="s">
        <v>36</v>
      </c>
      <c r="C180" t="s">
        <v>27</v>
      </c>
      <c r="I180">
        <v>0.03</v>
      </c>
      <c r="J180" s="29">
        <f>I180*2690.4*6</f>
        <v>484.27200000000005</v>
      </c>
    </row>
    <row r="181" spans="2:10" x14ac:dyDescent="0.25">
      <c r="B181" s="28" t="s">
        <v>37</v>
      </c>
      <c r="J181" s="29"/>
    </row>
    <row r="182" spans="2:10" x14ac:dyDescent="0.25">
      <c r="B182" s="28" t="s">
        <v>38</v>
      </c>
      <c r="C182" t="s">
        <v>39</v>
      </c>
      <c r="I182">
        <v>2.36</v>
      </c>
      <c r="J182" s="29">
        <f>I182*2690.4*6</f>
        <v>38096.063999999998</v>
      </c>
    </row>
    <row r="183" spans="2:10" x14ac:dyDescent="0.25">
      <c r="B183" s="28" t="s">
        <v>40</v>
      </c>
      <c r="C183" t="s">
        <v>41</v>
      </c>
      <c r="I183">
        <v>1.21</v>
      </c>
      <c r="J183" s="29">
        <f>I183*2690.4*6</f>
        <v>19532.304</v>
      </c>
    </row>
    <row r="184" spans="2:10" x14ac:dyDescent="0.25">
      <c r="B184" s="28" t="s">
        <v>42</v>
      </c>
      <c r="C184" t="s">
        <v>43</v>
      </c>
      <c r="I184">
        <v>0.04</v>
      </c>
      <c r="J184" s="29">
        <f>I184*2690.4*6</f>
        <v>645.69600000000003</v>
      </c>
    </row>
    <row r="185" spans="2:10" x14ac:dyDescent="0.25">
      <c r="B185" s="28" t="s">
        <v>44</v>
      </c>
      <c r="C185" t="s">
        <v>45</v>
      </c>
      <c r="I185">
        <v>0.14000000000000001</v>
      </c>
      <c r="J185" s="29">
        <f>I185*2690.4*6</f>
        <v>2259.9360000000006</v>
      </c>
    </row>
    <row r="186" spans="2:10" x14ac:dyDescent="0.25">
      <c r="B186" s="28" t="s">
        <v>46</v>
      </c>
      <c r="I186">
        <v>0.61</v>
      </c>
      <c r="J186" s="29">
        <f>I186*2690.4*6</f>
        <v>9846.8639999999996</v>
      </c>
    </row>
    <row r="187" spans="2:10" x14ac:dyDescent="0.25">
      <c r="B187" s="28" t="s">
        <v>47</v>
      </c>
      <c r="C187" t="s">
        <v>48</v>
      </c>
      <c r="D187" t="s">
        <v>66</v>
      </c>
      <c r="E187" t="s">
        <v>50</v>
      </c>
      <c r="G187" t="s">
        <v>51</v>
      </c>
      <c r="H187" t="s">
        <v>52</v>
      </c>
      <c r="I187" s="29">
        <v>211.15</v>
      </c>
      <c r="J187" s="29">
        <v>568068</v>
      </c>
    </row>
    <row r="188" spans="2:10" x14ac:dyDescent="0.25">
      <c r="B188" s="28"/>
      <c r="I188" s="29"/>
      <c r="J188" s="29"/>
    </row>
    <row r="189" spans="2:10" x14ac:dyDescent="0.25">
      <c r="B189" s="28" t="s">
        <v>53</v>
      </c>
      <c r="J189" s="29"/>
    </row>
    <row r="190" spans="2:10" x14ac:dyDescent="0.25">
      <c r="B190" s="28" t="s">
        <v>54</v>
      </c>
      <c r="C190" t="s">
        <v>55</v>
      </c>
      <c r="J190" s="29"/>
    </row>
    <row r="191" spans="2:10" x14ac:dyDescent="0.25">
      <c r="B191" s="28" t="s">
        <v>56</v>
      </c>
      <c r="I191">
        <v>0.59</v>
      </c>
      <c r="J191" s="29">
        <f>I191*2690.4*6</f>
        <v>9524.0159999999996</v>
      </c>
    </row>
    <row r="192" spans="2:10" x14ac:dyDescent="0.25">
      <c r="B192" s="28" t="s">
        <v>57</v>
      </c>
      <c r="C192" t="s">
        <v>58</v>
      </c>
      <c r="J192" s="29"/>
    </row>
    <row r="193" spans="2:10" x14ac:dyDescent="0.25">
      <c r="B193" s="28" t="s">
        <v>59</v>
      </c>
      <c r="I193">
        <v>0.24</v>
      </c>
      <c r="J193" s="29">
        <f>I193*2690.4*6</f>
        <v>3874.1760000000004</v>
      </c>
    </row>
    <row r="194" spans="2:10" x14ac:dyDescent="0.25">
      <c r="B194" s="28" t="s">
        <v>60</v>
      </c>
      <c r="I194" s="29">
        <v>1.5</v>
      </c>
      <c r="J194" s="29">
        <f>I194*2690.4*6</f>
        <v>24213.600000000002</v>
      </c>
    </row>
    <row r="195" spans="2:10" x14ac:dyDescent="0.25">
      <c r="B195" s="28"/>
    </row>
    <row r="196" spans="2:10" x14ac:dyDescent="0.25">
      <c r="B196" s="28"/>
    </row>
    <row r="197" spans="2:10" x14ac:dyDescent="0.25">
      <c r="B197" s="28"/>
    </row>
    <row r="198" spans="2:10" s="30" customFormat="1" ht="15.75" x14ac:dyDescent="0.25">
      <c r="B198" s="31" t="s">
        <v>69</v>
      </c>
      <c r="C198" s="31"/>
      <c r="D198" s="31"/>
      <c r="E198" s="31"/>
      <c r="F198" s="31"/>
      <c r="G198" s="31"/>
      <c r="H198" s="31"/>
      <c r="I198" s="31"/>
      <c r="J198" s="31"/>
    </row>
    <row r="199" spans="2:10" ht="15.75" x14ac:dyDescent="0.25">
      <c r="B199" s="1" t="s">
        <v>77</v>
      </c>
      <c r="C199" s="1"/>
      <c r="D199" s="1"/>
      <c r="E199" s="1"/>
      <c r="F199" s="1"/>
      <c r="G199" s="1"/>
      <c r="H199" s="1"/>
      <c r="I199" s="1"/>
      <c r="J199" s="1"/>
    </row>
    <row r="200" spans="2:10" x14ac:dyDescent="0.25">
      <c r="B200" s="2"/>
      <c r="C200" s="2"/>
      <c r="D200" s="2"/>
      <c r="E200" s="2"/>
      <c r="F200" s="2"/>
      <c r="G200" s="2"/>
    </row>
    <row r="201" spans="2:10" ht="15.75" x14ac:dyDescent="0.25">
      <c r="B201" s="3" t="s">
        <v>2</v>
      </c>
      <c r="C201" s="3"/>
      <c r="D201" s="3"/>
      <c r="E201" s="3"/>
      <c r="F201" s="3"/>
      <c r="G201" s="3"/>
      <c r="H201" s="4" t="s">
        <v>3</v>
      </c>
      <c r="I201" s="5" t="s">
        <v>4</v>
      </c>
      <c r="J201" s="5"/>
    </row>
    <row r="202" spans="2:10" ht="15.75" x14ac:dyDescent="0.25">
      <c r="B202" s="3" t="s">
        <v>5</v>
      </c>
      <c r="C202" s="3"/>
      <c r="D202" s="3"/>
      <c r="E202" s="3"/>
      <c r="F202" s="3"/>
      <c r="G202" s="3"/>
      <c r="H202" s="4" t="s">
        <v>3</v>
      </c>
      <c r="I202" s="5" t="s">
        <v>4</v>
      </c>
      <c r="J202" s="5"/>
    </row>
    <row r="203" spans="2:10" ht="15.75" x14ac:dyDescent="0.25">
      <c r="B203" s="3" t="s">
        <v>6</v>
      </c>
      <c r="C203" s="3"/>
      <c r="D203" s="3"/>
      <c r="E203" s="3"/>
      <c r="F203" s="3"/>
      <c r="G203" s="3"/>
      <c r="H203" s="4">
        <v>37</v>
      </c>
      <c r="I203" s="6"/>
      <c r="J203" s="5"/>
    </row>
    <row r="204" spans="2:10" ht="15.75" x14ac:dyDescent="0.25">
      <c r="B204" s="3" t="s">
        <v>7</v>
      </c>
      <c r="C204" s="3"/>
      <c r="D204" s="3"/>
      <c r="E204" s="3"/>
      <c r="F204" s="3"/>
      <c r="G204" s="3"/>
      <c r="H204" s="7" t="s">
        <v>8</v>
      </c>
      <c r="I204" s="6"/>
      <c r="J204" s="5"/>
    </row>
    <row r="205" spans="2:10" x14ac:dyDescent="0.25">
      <c r="B205" s="3" t="s">
        <v>9</v>
      </c>
      <c r="C205" s="3"/>
      <c r="D205" s="3"/>
      <c r="E205" s="3"/>
      <c r="F205" s="3"/>
      <c r="G205" s="8"/>
      <c r="H205" s="9" t="s">
        <v>10</v>
      </c>
      <c r="I205" s="10"/>
      <c r="J205" s="11"/>
    </row>
    <row r="206" spans="2:10" x14ac:dyDescent="0.25">
      <c r="B206" s="3"/>
      <c r="C206" s="3"/>
      <c r="D206" s="3"/>
      <c r="E206" s="3"/>
      <c r="F206" s="3"/>
      <c r="G206" s="8"/>
      <c r="H206" s="12" t="s">
        <v>11</v>
      </c>
      <c r="I206" s="13"/>
      <c r="J206" s="14"/>
    </row>
    <row r="207" spans="2:10" ht="75" x14ac:dyDescent="0.25">
      <c r="B207" s="3"/>
      <c r="C207" s="3"/>
      <c r="D207" s="3"/>
      <c r="E207" s="3"/>
      <c r="F207" s="3"/>
      <c r="G207" s="8"/>
      <c r="H207" s="15" t="s">
        <v>12</v>
      </c>
      <c r="I207" s="16"/>
      <c r="J207" s="17"/>
    </row>
    <row r="208" spans="2:10" x14ac:dyDescent="0.25">
      <c r="B208" s="3"/>
      <c r="C208" s="3"/>
      <c r="D208" s="3"/>
      <c r="E208" s="3"/>
      <c r="F208" s="3"/>
      <c r="G208" s="8"/>
      <c r="H208" s="12" t="s">
        <v>13</v>
      </c>
      <c r="I208" s="13"/>
      <c r="J208" s="14"/>
    </row>
    <row r="209" spans="2:10" x14ac:dyDescent="0.25">
      <c r="B209" s="3"/>
      <c r="C209" s="3"/>
      <c r="D209" s="3"/>
      <c r="E209" s="3"/>
      <c r="F209" s="3"/>
      <c r="G209" s="8"/>
      <c r="H209" s="12" t="s">
        <v>14</v>
      </c>
      <c r="I209" s="13"/>
      <c r="J209" s="14"/>
    </row>
    <row r="210" spans="2:10" x14ac:dyDescent="0.25">
      <c r="B210" s="3"/>
      <c r="C210" s="3"/>
      <c r="D210" s="3"/>
      <c r="E210" s="3"/>
      <c r="F210" s="3"/>
      <c r="G210" s="8"/>
      <c r="H210" s="15"/>
      <c r="I210" s="18"/>
      <c r="J210" s="19"/>
    </row>
    <row r="211" spans="2:10" x14ac:dyDescent="0.25">
      <c r="B211" s="3"/>
      <c r="C211" s="3"/>
      <c r="D211" s="3"/>
      <c r="E211" s="3"/>
      <c r="F211" s="3"/>
      <c r="G211" s="8"/>
      <c r="H211" s="20"/>
      <c r="I211" s="21"/>
      <c r="J211" s="22"/>
    </row>
    <row r="212" spans="2:10" ht="15.75" x14ac:dyDescent="0.25">
      <c r="B212" s="23"/>
      <c r="C212" s="23"/>
      <c r="D212" s="23"/>
      <c r="E212" s="23"/>
      <c r="F212" s="23"/>
      <c r="G212" s="5"/>
      <c r="H212" s="5"/>
      <c r="I212" s="5"/>
      <c r="J212" s="5"/>
    </row>
    <row r="213" spans="2:10" ht="15.75" x14ac:dyDescent="0.25">
      <c r="B213" s="24" t="s">
        <v>15</v>
      </c>
      <c r="C213" s="24" t="s">
        <v>16</v>
      </c>
      <c r="D213" s="24" t="s">
        <v>17</v>
      </c>
      <c r="E213" s="24" t="s">
        <v>18</v>
      </c>
      <c r="F213" s="24" t="s">
        <v>19</v>
      </c>
      <c r="G213" s="25" t="s">
        <v>20</v>
      </c>
      <c r="H213" s="25" t="s">
        <v>21</v>
      </c>
      <c r="I213" s="24" t="s">
        <v>22</v>
      </c>
      <c r="J213" s="24"/>
    </row>
    <row r="214" spans="2:10" ht="56.25" x14ac:dyDescent="0.25">
      <c r="B214" s="24"/>
      <c r="C214" s="24"/>
      <c r="D214" s="24"/>
      <c r="E214" s="24"/>
      <c r="F214" s="24"/>
      <c r="G214" s="25"/>
      <c r="H214" s="25"/>
      <c r="I214" s="26" t="s">
        <v>23</v>
      </c>
      <c r="J214" s="27" t="s">
        <v>65</v>
      </c>
    </row>
    <row r="215" spans="2:10" x14ac:dyDescent="0.25">
      <c r="B215" s="28" t="s">
        <v>25</v>
      </c>
    </row>
    <row r="216" spans="2:10" x14ac:dyDescent="0.25">
      <c r="B216" t="s">
        <v>26</v>
      </c>
      <c r="C216" t="s">
        <v>27</v>
      </c>
      <c r="D216" t="s">
        <v>28</v>
      </c>
      <c r="E216" t="s">
        <v>29</v>
      </c>
      <c r="F216" t="s">
        <v>3</v>
      </c>
      <c r="G216" t="s">
        <v>30</v>
      </c>
      <c r="I216">
        <v>0.47</v>
      </c>
      <c r="J216" s="29">
        <f>I216*3207.5*6</f>
        <v>9045.15</v>
      </c>
    </row>
    <row r="217" spans="2:10" x14ac:dyDescent="0.25">
      <c r="B217" t="s">
        <v>31</v>
      </c>
      <c r="C217" t="s">
        <v>32</v>
      </c>
      <c r="I217">
        <v>1.28</v>
      </c>
      <c r="J217" s="29">
        <f>I217*3207.5*6</f>
        <v>24633.600000000002</v>
      </c>
    </row>
    <row r="218" spans="2:10" x14ac:dyDescent="0.25">
      <c r="B218" t="s">
        <v>33</v>
      </c>
      <c r="C218" t="s">
        <v>27</v>
      </c>
      <c r="I218">
        <v>2.23</v>
      </c>
      <c r="J218" s="29">
        <f>I218*3207.5*6</f>
        <v>42916.350000000006</v>
      </c>
    </row>
    <row r="219" spans="2:10" x14ac:dyDescent="0.25">
      <c r="B219" t="s">
        <v>34</v>
      </c>
      <c r="C219" t="s">
        <v>35</v>
      </c>
      <c r="I219">
        <v>0.18</v>
      </c>
      <c r="J219" s="29">
        <f>I219*3207.5*6</f>
        <v>3464.1000000000004</v>
      </c>
    </row>
    <row r="220" spans="2:10" x14ac:dyDescent="0.25">
      <c r="B220" t="s">
        <v>36</v>
      </c>
      <c r="C220" t="s">
        <v>27</v>
      </c>
      <c r="I220">
        <v>0.03</v>
      </c>
      <c r="J220" s="29">
        <f>I220*3207.5*6</f>
        <v>577.34999999999991</v>
      </c>
    </row>
    <row r="221" spans="2:10" x14ac:dyDescent="0.25">
      <c r="B221" s="28" t="s">
        <v>37</v>
      </c>
      <c r="J221" s="29"/>
    </row>
    <row r="222" spans="2:10" x14ac:dyDescent="0.25">
      <c r="B222" s="28" t="s">
        <v>38</v>
      </c>
      <c r="C222" t="s">
        <v>39</v>
      </c>
      <c r="I222">
        <v>2.36</v>
      </c>
      <c r="J222" s="29">
        <f>I222*3207.5*6</f>
        <v>45418.2</v>
      </c>
    </row>
    <row r="223" spans="2:10" x14ac:dyDescent="0.25">
      <c r="B223" s="28" t="s">
        <v>40</v>
      </c>
      <c r="C223" t="s">
        <v>41</v>
      </c>
      <c r="I223">
        <v>1.21</v>
      </c>
      <c r="J223" s="29">
        <f>I223*3207.5*6</f>
        <v>23286.449999999997</v>
      </c>
    </row>
    <row r="224" spans="2:10" x14ac:dyDescent="0.25">
      <c r="B224" s="28" t="s">
        <v>42</v>
      </c>
      <c r="C224" t="s">
        <v>43</v>
      </c>
      <c r="I224">
        <v>0.04</v>
      </c>
      <c r="J224" s="29">
        <f>I224*3207.5*6</f>
        <v>769.80000000000007</v>
      </c>
    </row>
    <row r="225" spans="2:10" x14ac:dyDescent="0.25">
      <c r="B225" s="28" t="s">
        <v>44</v>
      </c>
      <c r="C225" t="s">
        <v>45</v>
      </c>
      <c r="I225">
        <v>0.14000000000000001</v>
      </c>
      <c r="J225" s="29">
        <f>I225*3207.5*6</f>
        <v>2694.3</v>
      </c>
    </row>
    <row r="226" spans="2:10" x14ac:dyDescent="0.25">
      <c r="B226" s="28" t="s">
        <v>46</v>
      </c>
      <c r="I226">
        <v>0.61</v>
      </c>
      <c r="J226" s="29">
        <f>I226*3207.5*6</f>
        <v>11739.45</v>
      </c>
    </row>
    <row r="227" spans="2:10" x14ac:dyDescent="0.25">
      <c r="B227" s="28" t="s">
        <v>47</v>
      </c>
      <c r="C227" t="s">
        <v>48</v>
      </c>
      <c r="D227" t="s">
        <v>78</v>
      </c>
      <c r="E227" t="s">
        <v>50</v>
      </c>
      <c r="G227" t="s">
        <v>51</v>
      </c>
      <c r="H227" t="s">
        <v>52</v>
      </c>
      <c r="I227" s="29">
        <v>191.65</v>
      </c>
      <c r="J227" s="29">
        <v>614516</v>
      </c>
    </row>
    <row r="228" spans="2:10" x14ac:dyDescent="0.25">
      <c r="B228" s="28"/>
      <c r="I228" s="29"/>
      <c r="J228" s="29"/>
    </row>
    <row r="229" spans="2:10" x14ac:dyDescent="0.25">
      <c r="B229" s="28" t="s">
        <v>53</v>
      </c>
      <c r="J229" s="29"/>
    </row>
    <row r="230" spans="2:10" x14ac:dyDescent="0.25">
      <c r="B230" s="28" t="s">
        <v>54</v>
      </c>
      <c r="C230" t="s">
        <v>55</v>
      </c>
      <c r="J230" s="29"/>
    </row>
    <row r="231" spans="2:10" x14ac:dyDescent="0.25">
      <c r="B231" s="28" t="s">
        <v>56</v>
      </c>
      <c r="I231">
        <v>0.59</v>
      </c>
      <c r="J231" s="29">
        <f>I231*3207.5*6</f>
        <v>11354.55</v>
      </c>
    </row>
    <row r="232" spans="2:10" x14ac:dyDescent="0.25">
      <c r="B232" s="28" t="s">
        <v>57</v>
      </c>
      <c r="C232" t="s">
        <v>58</v>
      </c>
      <c r="J232" s="29"/>
    </row>
    <row r="233" spans="2:10" x14ac:dyDescent="0.25">
      <c r="B233" s="28" t="s">
        <v>59</v>
      </c>
      <c r="I233">
        <v>0.24</v>
      </c>
      <c r="J233" s="29">
        <f>I233*3207.5*6</f>
        <v>4618.7999999999993</v>
      </c>
    </row>
    <row r="234" spans="2:10" x14ac:dyDescent="0.25">
      <c r="B234" s="28" t="s">
        <v>60</v>
      </c>
      <c r="I234" s="29">
        <v>1.5</v>
      </c>
      <c r="J234" s="29">
        <f>I234*3207.5*6</f>
        <v>28867.5</v>
      </c>
    </row>
    <row r="235" spans="2:10" x14ac:dyDescent="0.25">
      <c r="B235" s="28"/>
    </row>
    <row r="236" spans="2:10" x14ac:dyDescent="0.25">
      <c r="B236" s="28"/>
    </row>
    <row r="237" spans="2:10" x14ac:dyDescent="0.25">
      <c r="B237" s="28"/>
    </row>
    <row r="238" spans="2:10" ht="15.75" x14ac:dyDescent="0.25">
      <c r="B238" s="31" t="s">
        <v>72</v>
      </c>
      <c r="C238" s="31"/>
      <c r="D238" s="31"/>
      <c r="E238" s="31"/>
      <c r="F238" s="31"/>
      <c r="G238" s="31"/>
      <c r="H238" s="31"/>
      <c r="I238" s="31"/>
      <c r="J238" s="31"/>
    </row>
    <row r="239" spans="2:10" ht="15.75" x14ac:dyDescent="0.25">
      <c r="B239" s="1" t="s">
        <v>79</v>
      </c>
      <c r="C239" s="1"/>
      <c r="D239" s="1"/>
      <c r="E239" s="1"/>
      <c r="F239" s="1"/>
      <c r="G239" s="1"/>
      <c r="H239" s="1"/>
      <c r="I239" s="1"/>
      <c r="J239" s="1"/>
    </row>
    <row r="240" spans="2:10" x14ac:dyDescent="0.25">
      <c r="B240" s="2"/>
      <c r="C240" s="2"/>
      <c r="D240" s="2"/>
      <c r="E240" s="2"/>
      <c r="F240" s="2"/>
      <c r="G240" s="2"/>
    </row>
    <row r="241" spans="2:10" ht="15.75" x14ac:dyDescent="0.25">
      <c r="B241" s="3" t="s">
        <v>2</v>
      </c>
      <c r="C241" s="3"/>
      <c r="D241" s="3"/>
      <c r="E241" s="3"/>
      <c r="F241" s="3"/>
      <c r="G241" s="3"/>
      <c r="H241" s="4" t="s">
        <v>3</v>
      </c>
      <c r="I241" s="5" t="s">
        <v>4</v>
      </c>
      <c r="J241" s="5"/>
    </row>
    <row r="242" spans="2:10" ht="15.75" x14ac:dyDescent="0.25">
      <c r="B242" s="3" t="s">
        <v>5</v>
      </c>
      <c r="C242" s="3"/>
      <c r="D242" s="3"/>
      <c r="E242" s="3"/>
      <c r="F242" s="3"/>
      <c r="G242" s="3"/>
      <c r="H242" s="4" t="s">
        <v>3</v>
      </c>
      <c r="I242" s="5" t="s">
        <v>4</v>
      </c>
      <c r="J242" s="5"/>
    </row>
    <row r="243" spans="2:10" ht="15.75" x14ac:dyDescent="0.25">
      <c r="B243" s="3" t="s">
        <v>6</v>
      </c>
      <c r="C243" s="3"/>
      <c r="D243" s="3"/>
      <c r="E243" s="3"/>
      <c r="F243" s="3"/>
      <c r="G243" s="3"/>
      <c r="H243" s="4">
        <v>37</v>
      </c>
      <c r="I243" s="6"/>
      <c r="J243" s="5"/>
    </row>
    <row r="244" spans="2:10" ht="15.75" x14ac:dyDescent="0.25">
      <c r="B244" s="3" t="s">
        <v>7</v>
      </c>
      <c r="C244" s="3"/>
      <c r="D244" s="3"/>
      <c r="E244" s="3"/>
      <c r="F244" s="3"/>
      <c r="G244" s="3"/>
      <c r="H244" s="7" t="s">
        <v>71</v>
      </c>
      <c r="I244" s="6"/>
      <c r="J244" s="5"/>
    </row>
    <row r="245" spans="2:10" x14ac:dyDescent="0.25">
      <c r="B245" s="3" t="s">
        <v>9</v>
      </c>
      <c r="C245" s="3"/>
      <c r="D245" s="3"/>
      <c r="E245" s="3"/>
      <c r="F245" s="3"/>
      <c r="G245" s="8"/>
      <c r="H245" s="9" t="s">
        <v>10</v>
      </c>
      <c r="I245" s="10"/>
      <c r="J245" s="11"/>
    </row>
    <row r="246" spans="2:10" x14ac:dyDescent="0.25">
      <c r="B246" s="3"/>
      <c r="C246" s="3"/>
      <c r="D246" s="3"/>
      <c r="E246" s="3"/>
      <c r="F246" s="3"/>
      <c r="G246" s="8"/>
      <c r="H246" s="12" t="s">
        <v>11</v>
      </c>
      <c r="I246" s="13"/>
      <c r="J246" s="14"/>
    </row>
    <row r="247" spans="2:10" ht="75" x14ac:dyDescent="0.25">
      <c r="B247" s="3"/>
      <c r="C247" s="3"/>
      <c r="D247" s="3"/>
      <c r="E247" s="3"/>
      <c r="F247" s="3"/>
      <c r="G247" s="8"/>
      <c r="H247" s="15" t="s">
        <v>12</v>
      </c>
      <c r="I247" s="16"/>
      <c r="J247" s="17"/>
    </row>
    <row r="248" spans="2:10" x14ac:dyDescent="0.25">
      <c r="B248" s="3"/>
      <c r="C248" s="3"/>
      <c r="D248" s="3"/>
      <c r="E248" s="3"/>
      <c r="F248" s="3"/>
      <c r="G248" s="8"/>
      <c r="H248" s="12" t="s">
        <v>13</v>
      </c>
      <c r="I248" s="13"/>
      <c r="J248" s="14"/>
    </row>
    <row r="249" spans="2:10" x14ac:dyDescent="0.25">
      <c r="B249" s="3"/>
      <c r="C249" s="3"/>
      <c r="D249" s="3"/>
      <c r="E249" s="3"/>
      <c r="F249" s="3"/>
      <c r="G249" s="8"/>
      <c r="H249" s="12" t="s">
        <v>14</v>
      </c>
      <c r="I249" s="13"/>
      <c r="J249" s="14"/>
    </row>
    <row r="250" spans="2:10" ht="90" x14ac:dyDescent="0.25">
      <c r="B250" s="3"/>
      <c r="C250" s="3"/>
      <c r="D250" s="3"/>
      <c r="E250" s="3"/>
      <c r="F250" s="3"/>
      <c r="G250" s="8"/>
      <c r="H250" s="15" t="s">
        <v>64</v>
      </c>
      <c r="I250" s="18"/>
      <c r="J250" s="19"/>
    </row>
    <row r="251" spans="2:10" x14ac:dyDescent="0.25">
      <c r="B251" s="3"/>
      <c r="C251" s="3"/>
      <c r="D251" s="3"/>
      <c r="E251" s="3"/>
      <c r="F251" s="3"/>
      <c r="G251" s="8"/>
      <c r="H251" s="20"/>
      <c r="I251" s="21"/>
      <c r="J251" s="22"/>
    </row>
    <row r="252" spans="2:10" ht="15.75" x14ac:dyDescent="0.25">
      <c r="B252" s="23"/>
      <c r="C252" s="23"/>
      <c r="D252" s="23"/>
      <c r="E252" s="23"/>
      <c r="F252" s="23"/>
      <c r="G252" s="5"/>
      <c r="H252" s="5"/>
      <c r="I252" s="5"/>
      <c r="J252" s="5"/>
    </row>
    <row r="253" spans="2:10" ht="15.75" x14ac:dyDescent="0.25">
      <c r="B253" s="24" t="s">
        <v>15</v>
      </c>
      <c r="C253" s="24" t="s">
        <v>16</v>
      </c>
      <c r="D253" s="24" t="s">
        <v>17</v>
      </c>
      <c r="E253" s="24" t="s">
        <v>18</v>
      </c>
      <c r="F253" s="24" t="s">
        <v>19</v>
      </c>
      <c r="G253" s="25" t="s">
        <v>20</v>
      </c>
      <c r="H253" s="25" t="s">
        <v>21</v>
      </c>
      <c r="I253" s="24" t="s">
        <v>22</v>
      </c>
      <c r="J253" s="24"/>
    </row>
    <row r="254" spans="2:10" ht="56.25" x14ac:dyDescent="0.25">
      <c r="B254" s="24"/>
      <c r="C254" s="24"/>
      <c r="D254" s="24"/>
      <c r="E254" s="24"/>
      <c r="F254" s="24"/>
      <c r="G254" s="25"/>
      <c r="H254" s="25"/>
      <c r="I254" s="26" t="s">
        <v>23</v>
      </c>
      <c r="J254" s="27" t="s">
        <v>65</v>
      </c>
    </row>
    <row r="255" spans="2:10" x14ac:dyDescent="0.25">
      <c r="B255" s="28" t="s">
        <v>25</v>
      </c>
    </row>
    <row r="256" spans="2:10" x14ac:dyDescent="0.25">
      <c r="B256" t="s">
        <v>26</v>
      </c>
      <c r="C256" t="s">
        <v>27</v>
      </c>
      <c r="D256" t="s">
        <v>28</v>
      </c>
      <c r="E256" t="s">
        <v>29</v>
      </c>
      <c r="F256" t="s">
        <v>3</v>
      </c>
      <c r="G256" t="s">
        <v>30</v>
      </c>
      <c r="I256">
        <v>0.47</v>
      </c>
      <c r="J256">
        <f>I256*3056.2*6</f>
        <v>8618.4839999999986</v>
      </c>
    </row>
    <row r="257" spans="2:10" x14ac:dyDescent="0.25">
      <c r="B257" t="s">
        <v>31</v>
      </c>
      <c r="C257" t="s">
        <v>32</v>
      </c>
      <c r="I257">
        <v>1.28</v>
      </c>
      <c r="J257">
        <f>I257*3056.2*6</f>
        <v>23471.615999999998</v>
      </c>
    </row>
    <row r="258" spans="2:10" x14ac:dyDescent="0.25">
      <c r="B258" t="s">
        <v>33</v>
      </c>
      <c r="C258" t="s">
        <v>27</v>
      </c>
      <c r="I258">
        <v>2.23</v>
      </c>
      <c r="J258">
        <f>I258*3056.2*6</f>
        <v>40891.955999999991</v>
      </c>
    </row>
    <row r="259" spans="2:10" x14ac:dyDescent="0.25">
      <c r="B259" t="s">
        <v>34</v>
      </c>
      <c r="C259" t="s">
        <v>35</v>
      </c>
      <c r="I259">
        <v>0.18</v>
      </c>
      <c r="J259">
        <f>I259*3056.2*6</f>
        <v>3300.6959999999999</v>
      </c>
    </row>
    <row r="260" spans="2:10" x14ac:dyDescent="0.25">
      <c r="B260" t="s">
        <v>36</v>
      </c>
      <c r="C260" t="s">
        <v>27</v>
      </c>
      <c r="I260">
        <v>0.03</v>
      </c>
      <c r="J260">
        <f>I260*3056.2*6</f>
        <v>550.11599999999999</v>
      </c>
    </row>
    <row r="261" spans="2:10" x14ac:dyDescent="0.25">
      <c r="B261" s="28" t="s">
        <v>37</v>
      </c>
    </row>
    <row r="262" spans="2:10" x14ac:dyDescent="0.25">
      <c r="B262" s="28" t="s">
        <v>38</v>
      </c>
      <c r="C262" t="s">
        <v>39</v>
      </c>
      <c r="I262">
        <v>2.36</v>
      </c>
      <c r="J262">
        <f>I262*3056.2*6</f>
        <v>43275.792000000001</v>
      </c>
    </row>
    <row r="263" spans="2:10" x14ac:dyDescent="0.25">
      <c r="B263" s="28" t="s">
        <v>40</v>
      </c>
      <c r="C263" t="s">
        <v>41</v>
      </c>
      <c r="I263">
        <v>1.21</v>
      </c>
      <c r="J263">
        <f>I263*3056.2*6</f>
        <v>22188.011999999995</v>
      </c>
    </row>
    <row r="264" spans="2:10" x14ac:dyDescent="0.25">
      <c r="B264" s="28" t="s">
        <v>42</v>
      </c>
      <c r="C264" t="s">
        <v>43</v>
      </c>
      <c r="I264">
        <v>0.04</v>
      </c>
      <c r="J264">
        <f>I264*3056.2*6</f>
        <v>733.48799999999994</v>
      </c>
    </row>
    <row r="265" spans="2:10" x14ac:dyDescent="0.25">
      <c r="B265" s="28" t="s">
        <v>44</v>
      </c>
      <c r="C265" t="s">
        <v>45</v>
      </c>
      <c r="I265">
        <v>0.14000000000000001</v>
      </c>
      <c r="J265">
        <f>I265*3056.2*6</f>
        <v>2567.2080000000001</v>
      </c>
    </row>
    <row r="266" spans="2:10" x14ac:dyDescent="0.25">
      <c r="B266" s="28" t="s">
        <v>46</v>
      </c>
      <c r="I266">
        <v>0.61</v>
      </c>
      <c r="J266">
        <f>I266*3056.2*6</f>
        <v>11185.691999999999</v>
      </c>
    </row>
    <row r="267" spans="2:10" x14ac:dyDescent="0.25">
      <c r="B267" s="28" t="s">
        <v>47</v>
      </c>
      <c r="C267" t="s">
        <v>48</v>
      </c>
      <c r="D267" t="s">
        <v>49</v>
      </c>
      <c r="E267" t="s">
        <v>50</v>
      </c>
      <c r="G267" t="s">
        <v>51</v>
      </c>
      <c r="H267" t="s">
        <v>52</v>
      </c>
      <c r="I267" s="29">
        <v>104.47</v>
      </c>
      <c r="J267">
        <v>276919.15000000002</v>
      </c>
    </row>
    <row r="268" spans="2:10" x14ac:dyDescent="0.25">
      <c r="B268" s="28"/>
      <c r="I268" s="29"/>
    </row>
    <row r="269" spans="2:10" x14ac:dyDescent="0.25">
      <c r="B269" s="28" t="s">
        <v>53</v>
      </c>
    </row>
    <row r="270" spans="2:10" x14ac:dyDescent="0.25">
      <c r="B270" s="28" t="s">
        <v>54</v>
      </c>
      <c r="C270" t="s">
        <v>55</v>
      </c>
    </row>
    <row r="271" spans="2:10" x14ac:dyDescent="0.25">
      <c r="B271" s="28" t="s">
        <v>56</v>
      </c>
      <c r="I271">
        <v>0.59</v>
      </c>
      <c r="J271">
        <f>I271*3056.2*6</f>
        <v>10818.948</v>
      </c>
    </row>
    <row r="272" spans="2:10" x14ac:dyDescent="0.25">
      <c r="B272" s="28" t="s">
        <v>57</v>
      </c>
      <c r="C272" t="s">
        <v>58</v>
      </c>
    </row>
    <row r="273" spans="2:10" x14ac:dyDescent="0.25">
      <c r="B273" s="28" t="s">
        <v>59</v>
      </c>
      <c r="I273">
        <v>0.24</v>
      </c>
      <c r="J273">
        <f>I273*3056.2*6</f>
        <v>4400.9279999999999</v>
      </c>
    </row>
    <row r="274" spans="2:10" x14ac:dyDescent="0.25">
      <c r="B274" s="28" t="s">
        <v>60</v>
      </c>
      <c r="I274" s="29">
        <v>1.5</v>
      </c>
      <c r="J274">
        <f>I274*3056.2*6</f>
        <v>27505.799999999996</v>
      </c>
    </row>
    <row r="275" spans="2:10" x14ac:dyDescent="0.25">
      <c r="B275" s="28"/>
    </row>
    <row r="276" spans="2:10" x14ac:dyDescent="0.25">
      <c r="B276" s="28"/>
    </row>
    <row r="277" spans="2:10" x14ac:dyDescent="0.25">
      <c r="B277" s="28"/>
    </row>
    <row r="278" spans="2:10" ht="15.75" x14ac:dyDescent="0.25">
      <c r="B278" s="31" t="s">
        <v>80</v>
      </c>
      <c r="C278" s="31"/>
      <c r="D278" s="31"/>
      <c r="E278" s="31"/>
      <c r="F278" s="31"/>
      <c r="G278" s="31"/>
      <c r="H278" s="31"/>
      <c r="I278" s="31"/>
      <c r="J278" s="31"/>
    </row>
    <row r="279" spans="2:10" ht="15.75" x14ac:dyDescent="0.25">
      <c r="B279" s="1" t="s">
        <v>81</v>
      </c>
      <c r="C279" s="1"/>
      <c r="D279" s="1"/>
      <c r="E279" s="1"/>
      <c r="F279" s="1"/>
      <c r="G279" s="1"/>
      <c r="H279" s="1"/>
      <c r="I279" s="1"/>
      <c r="J279" s="1"/>
    </row>
    <row r="280" spans="2:10" x14ac:dyDescent="0.25">
      <c r="B280" s="2"/>
      <c r="C280" s="2"/>
      <c r="D280" s="2"/>
      <c r="E280" s="2"/>
      <c r="F280" s="2"/>
      <c r="G280" s="2"/>
    </row>
    <row r="281" spans="2:10" ht="15.75" x14ac:dyDescent="0.25">
      <c r="B281" s="3" t="s">
        <v>2</v>
      </c>
      <c r="C281" s="3"/>
      <c r="D281" s="3"/>
      <c r="E281" s="3"/>
      <c r="F281" s="3"/>
      <c r="G281" s="3"/>
      <c r="H281" s="4" t="s">
        <v>3</v>
      </c>
      <c r="I281" s="5" t="s">
        <v>4</v>
      </c>
      <c r="J281" s="5"/>
    </row>
    <row r="282" spans="2:10" ht="15.75" x14ac:dyDescent="0.25">
      <c r="B282" s="3" t="s">
        <v>5</v>
      </c>
      <c r="C282" s="3"/>
      <c r="D282" s="3"/>
      <c r="E282" s="3"/>
      <c r="F282" s="3"/>
      <c r="G282" s="3"/>
      <c r="H282" s="4" t="s">
        <v>3</v>
      </c>
      <c r="I282" s="5" t="s">
        <v>4</v>
      </c>
      <c r="J282" s="5"/>
    </row>
    <row r="283" spans="2:10" ht="15.75" x14ac:dyDescent="0.25">
      <c r="B283" s="3" t="s">
        <v>6</v>
      </c>
      <c r="C283" s="3"/>
      <c r="D283" s="3"/>
      <c r="E283" s="3"/>
      <c r="F283" s="3"/>
      <c r="G283" s="3"/>
      <c r="H283" s="4" t="s">
        <v>82</v>
      </c>
      <c r="I283" s="6"/>
      <c r="J283" s="5"/>
    </row>
    <row r="284" spans="2:10" ht="15.75" x14ac:dyDescent="0.25">
      <c r="B284" s="3" t="s">
        <v>7</v>
      </c>
      <c r="C284" s="3"/>
      <c r="D284" s="3"/>
      <c r="E284" s="3"/>
      <c r="F284" s="3"/>
      <c r="G284" s="3"/>
      <c r="H284" s="7" t="s">
        <v>8</v>
      </c>
      <c r="I284" s="6"/>
      <c r="J284" s="5"/>
    </row>
    <row r="285" spans="2:10" x14ac:dyDescent="0.25">
      <c r="B285" s="3" t="s">
        <v>9</v>
      </c>
      <c r="C285" s="3"/>
      <c r="D285" s="3"/>
      <c r="E285" s="3"/>
      <c r="F285" s="3"/>
      <c r="G285" s="8"/>
      <c r="H285" s="9" t="s">
        <v>83</v>
      </c>
      <c r="I285" s="10"/>
      <c r="J285" s="11"/>
    </row>
    <row r="286" spans="2:10" x14ac:dyDescent="0.25">
      <c r="B286" s="3"/>
      <c r="C286" s="3"/>
      <c r="D286" s="3"/>
      <c r="E286" s="3"/>
      <c r="F286" s="3"/>
      <c r="G286" s="8"/>
      <c r="H286" s="12" t="s">
        <v>11</v>
      </c>
      <c r="I286" s="13"/>
      <c r="J286" s="14"/>
    </row>
    <row r="287" spans="2:10" ht="75" x14ac:dyDescent="0.25">
      <c r="B287" s="3"/>
      <c r="C287" s="3"/>
      <c r="D287" s="3"/>
      <c r="E287" s="3"/>
      <c r="F287" s="3"/>
      <c r="G287" s="8"/>
      <c r="H287" s="15" t="s">
        <v>12</v>
      </c>
      <c r="I287" s="16"/>
      <c r="J287" s="17"/>
    </row>
    <row r="288" spans="2:10" x14ac:dyDescent="0.25">
      <c r="B288" s="3"/>
      <c r="C288" s="3"/>
      <c r="D288" s="3"/>
      <c r="E288" s="3"/>
      <c r="F288" s="3"/>
      <c r="G288" s="8"/>
      <c r="H288" s="12" t="s">
        <v>13</v>
      </c>
      <c r="I288" s="13"/>
      <c r="J288" s="14"/>
    </row>
    <row r="289" spans="2:10" x14ac:dyDescent="0.25">
      <c r="B289" s="3"/>
      <c r="C289" s="3"/>
      <c r="D289" s="3"/>
      <c r="E289" s="3"/>
      <c r="F289" s="3"/>
      <c r="G289" s="8"/>
      <c r="H289" s="12" t="s">
        <v>14</v>
      </c>
      <c r="I289" s="13"/>
      <c r="J289" s="14"/>
    </row>
    <row r="290" spans="2:10" x14ac:dyDescent="0.25">
      <c r="B290" s="3"/>
      <c r="C290" s="3"/>
      <c r="D290" s="3"/>
      <c r="E290" s="3"/>
      <c r="F290" s="3"/>
      <c r="G290" s="8"/>
      <c r="H290" s="15"/>
      <c r="I290" s="18"/>
      <c r="J290" s="19"/>
    </row>
    <row r="291" spans="2:10" x14ac:dyDescent="0.25">
      <c r="B291" s="3"/>
      <c r="C291" s="3"/>
      <c r="D291" s="3"/>
      <c r="E291" s="3"/>
      <c r="F291" s="3"/>
      <c r="G291" s="8"/>
      <c r="H291" s="20"/>
      <c r="I291" s="21"/>
      <c r="J291" s="22"/>
    </row>
    <row r="292" spans="2:10" ht="15.75" x14ac:dyDescent="0.25">
      <c r="B292" s="23"/>
      <c r="C292" s="23"/>
      <c r="D292" s="23"/>
      <c r="E292" s="23"/>
      <c r="F292" s="23"/>
      <c r="G292" s="5"/>
      <c r="H292" s="5"/>
      <c r="I292" s="5"/>
      <c r="J292" s="5"/>
    </row>
    <row r="293" spans="2:10" ht="15.75" x14ac:dyDescent="0.25">
      <c r="B293" s="24" t="s">
        <v>15</v>
      </c>
      <c r="C293" s="24" t="s">
        <v>16</v>
      </c>
      <c r="D293" s="24" t="s">
        <v>17</v>
      </c>
      <c r="E293" s="24" t="s">
        <v>18</v>
      </c>
      <c r="F293" s="24" t="s">
        <v>19</v>
      </c>
      <c r="G293" s="25" t="s">
        <v>20</v>
      </c>
      <c r="H293" s="25" t="s">
        <v>21</v>
      </c>
      <c r="I293" s="24" t="s">
        <v>22</v>
      </c>
      <c r="J293" s="24"/>
    </row>
    <row r="294" spans="2:10" ht="56.25" x14ac:dyDescent="0.25">
      <c r="B294" s="24"/>
      <c r="C294" s="24"/>
      <c r="D294" s="24"/>
      <c r="E294" s="24"/>
      <c r="F294" s="24"/>
      <c r="G294" s="25"/>
      <c r="H294" s="25"/>
      <c r="I294" s="26" t="s">
        <v>23</v>
      </c>
      <c r="J294" s="27" t="s">
        <v>65</v>
      </c>
    </row>
    <row r="295" spans="2:10" x14ac:dyDescent="0.25">
      <c r="B295" s="28" t="s">
        <v>25</v>
      </c>
    </row>
    <row r="296" spans="2:10" x14ac:dyDescent="0.25">
      <c r="B296" t="s">
        <v>26</v>
      </c>
      <c r="C296" t="s">
        <v>27</v>
      </c>
      <c r="D296" t="s">
        <v>28</v>
      </c>
      <c r="E296" t="s">
        <v>29</v>
      </c>
      <c r="F296" t="s">
        <v>3</v>
      </c>
      <c r="G296" t="s">
        <v>30</v>
      </c>
      <c r="I296">
        <v>0.47</v>
      </c>
      <c r="J296" s="29">
        <f>I296*2704.3*6</f>
        <v>7626.1260000000002</v>
      </c>
    </row>
    <row r="297" spans="2:10" x14ac:dyDescent="0.25">
      <c r="B297" t="s">
        <v>31</v>
      </c>
      <c r="C297" t="s">
        <v>32</v>
      </c>
      <c r="I297">
        <v>1.28</v>
      </c>
      <c r="J297" s="29">
        <f>I297*2704.3*6</f>
        <v>20769.024000000001</v>
      </c>
    </row>
    <row r="298" spans="2:10" x14ac:dyDescent="0.25">
      <c r="B298" t="s">
        <v>33</v>
      </c>
      <c r="C298" t="s">
        <v>27</v>
      </c>
      <c r="I298">
        <v>2.23</v>
      </c>
      <c r="J298" s="29">
        <f>I298*2704.3*6</f>
        <v>36183.534</v>
      </c>
    </row>
    <row r="299" spans="2:10" ht="13.5" customHeight="1" x14ac:dyDescent="0.25">
      <c r="B299" t="s">
        <v>34</v>
      </c>
      <c r="C299" t="s">
        <v>35</v>
      </c>
      <c r="I299">
        <v>0.18</v>
      </c>
      <c r="J299" s="29">
        <f>I299*2704.3*6</f>
        <v>2920.6440000000002</v>
      </c>
    </row>
    <row r="300" spans="2:10" ht="13.5" customHeight="1" x14ac:dyDescent="0.25">
      <c r="B300" t="s">
        <v>36</v>
      </c>
      <c r="C300" t="s">
        <v>27</v>
      </c>
      <c r="I300">
        <v>0.03</v>
      </c>
      <c r="J300" s="29">
        <f>I300*2704.3*6</f>
        <v>486.774</v>
      </c>
    </row>
    <row r="301" spans="2:10" ht="13.5" customHeight="1" x14ac:dyDescent="0.25">
      <c r="B301" s="28" t="s">
        <v>37</v>
      </c>
      <c r="J301" s="29"/>
    </row>
    <row r="302" spans="2:10" ht="13.5" customHeight="1" x14ac:dyDescent="0.25">
      <c r="B302" s="28" t="s">
        <v>38</v>
      </c>
      <c r="C302" t="s">
        <v>39</v>
      </c>
      <c r="I302">
        <v>2.36</v>
      </c>
      <c r="J302" s="29">
        <f>I302*2704.3*6</f>
        <v>38292.887999999999</v>
      </c>
    </row>
    <row r="303" spans="2:10" ht="13.5" customHeight="1" x14ac:dyDescent="0.25">
      <c r="B303" s="28" t="s">
        <v>40</v>
      </c>
      <c r="C303" t="s">
        <v>41</v>
      </c>
      <c r="I303">
        <v>1.21</v>
      </c>
      <c r="J303" s="29">
        <f>I303*2704.3*6</f>
        <v>19633.218000000001</v>
      </c>
    </row>
    <row r="304" spans="2:10" ht="13.5" customHeight="1" x14ac:dyDescent="0.25">
      <c r="B304" s="28" t="s">
        <v>42</v>
      </c>
      <c r="C304" t="s">
        <v>43</v>
      </c>
      <c r="I304">
        <v>0.04</v>
      </c>
      <c r="J304" s="29">
        <f>I304*2704.3*6</f>
        <v>649.03200000000004</v>
      </c>
    </row>
    <row r="305" spans="2:10" ht="13.5" customHeight="1" x14ac:dyDescent="0.25">
      <c r="B305" s="28" t="s">
        <v>44</v>
      </c>
      <c r="C305" t="s">
        <v>45</v>
      </c>
      <c r="I305">
        <v>0.14000000000000001</v>
      </c>
      <c r="J305" s="29">
        <f>I305*2704.3*6</f>
        <v>2271.6120000000005</v>
      </c>
    </row>
    <row r="306" spans="2:10" ht="13.5" customHeight="1" x14ac:dyDescent="0.25">
      <c r="B306" s="28" t="s">
        <v>46</v>
      </c>
      <c r="I306">
        <v>0.61</v>
      </c>
      <c r="J306" s="29">
        <f>I306*2704.3*6</f>
        <v>9897.7380000000012</v>
      </c>
    </row>
    <row r="307" spans="2:10" ht="13.5" customHeight="1" x14ac:dyDescent="0.25">
      <c r="B307" s="28" t="s">
        <v>47</v>
      </c>
      <c r="C307" t="s">
        <v>48</v>
      </c>
      <c r="D307" t="s">
        <v>66</v>
      </c>
      <c r="E307" t="s">
        <v>50</v>
      </c>
      <c r="G307" t="s">
        <v>51</v>
      </c>
      <c r="H307" t="s">
        <v>52</v>
      </c>
      <c r="I307" s="29">
        <v>163.19</v>
      </c>
      <c r="J307" s="29">
        <v>441306</v>
      </c>
    </row>
    <row r="308" spans="2:10" ht="13.5" customHeight="1" x14ac:dyDescent="0.25">
      <c r="B308" s="28"/>
      <c r="I308" s="29"/>
      <c r="J308" s="29"/>
    </row>
    <row r="309" spans="2:10" ht="13.5" customHeight="1" x14ac:dyDescent="0.25">
      <c r="B309" s="28" t="s">
        <v>53</v>
      </c>
      <c r="J309" s="29"/>
    </row>
    <row r="310" spans="2:10" ht="13.5" customHeight="1" x14ac:dyDescent="0.25">
      <c r="B310" s="28" t="s">
        <v>54</v>
      </c>
      <c r="C310" t="s">
        <v>55</v>
      </c>
      <c r="J310" s="29"/>
    </row>
    <row r="311" spans="2:10" ht="13.5" customHeight="1" x14ac:dyDescent="0.25">
      <c r="B311" s="28" t="s">
        <v>56</v>
      </c>
      <c r="I311">
        <v>0.59</v>
      </c>
      <c r="J311" s="29">
        <f>I311*2704.3*6</f>
        <v>9573.2219999999998</v>
      </c>
    </row>
    <row r="312" spans="2:10" ht="13.5" customHeight="1" x14ac:dyDescent="0.25">
      <c r="B312" s="28" t="s">
        <v>57</v>
      </c>
      <c r="C312" t="s">
        <v>58</v>
      </c>
      <c r="J312" s="29"/>
    </row>
    <row r="313" spans="2:10" x14ac:dyDescent="0.25">
      <c r="B313" s="28" t="s">
        <v>59</v>
      </c>
      <c r="I313">
        <v>0.24</v>
      </c>
      <c r="J313" s="29">
        <f>I313*2704.3*6</f>
        <v>3894.192</v>
      </c>
    </row>
    <row r="314" spans="2:10" x14ac:dyDescent="0.25">
      <c r="B314" s="28" t="s">
        <v>84</v>
      </c>
      <c r="I314" s="29">
        <v>1.5</v>
      </c>
      <c r="J314" s="29">
        <f>I314*2704.3*6</f>
        <v>24338.7</v>
      </c>
    </row>
    <row r="315" spans="2:10" x14ac:dyDescent="0.25">
      <c r="B315" s="28"/>
      <c r="J315" s="29"/>
    </row>
    <row r="316" spans="2:10" x14ac:dyDescent="0.25">
      <c r="B316" s="28"/>
      <c r="J316" s="29"/>
    </row>
    <row r="317" spans="2:10" x14ac:dyDescent="0.25">
      <c r="B317" s="28"/>
    </row>
    <row r="318" spans="2:10" ht="15.75" x14ac:dyDescent="0.25">
      <c r="B318" s="31" t="s">
        <v>80</v>
      </c>
      <c r="C318" s="31"/>
      <c r="D318" s="31"/>
      <c r="E318" s="31"/>
      <c r="F318" s="31"/>
      <c r="G318" s="31"/>
      <c r="H318" s="31"/>
      <c r="I318" s="31"/>
      <c r="J318" s="31"/>
    </row>
    <row r="319" spans="2:10" ht="15.75" x14ac:dyDescent="0.25">
      <c r="B319" s="1" t="s">
        <v>85</v>
      </c>
      <c r="C319" s="1"/>
      <c r="D319" s="1"/>
      <c r="E319" s="1"/>
      <c r="F319" s="1"/>
      <c r="G319" s="1"/>
      <c r="H319" s="1"/>
      <c r="I319" s="1"/>
      <c r="J319" s="1"/>
    </row>
    <row r="320" spans="2:10" x14ac:dyDescent="0.25">
      <c r="B320" s="2"/>
      <c r="C320" s="2"/>
      <c r="D320" s="2"/>
      <c r="E320" s="2"/>
      <c r="F320" s="2"/>
      <c r="G320" s="2"/>
    </row>
    <row r="321" spans="2:10" ht="15.75" x14ac:dyDescent="0.25">
      <c r="B321" s="3" t="s">
        <v>2</v>
      </c>
      <c r="C321" s="3"/>
      <c r="D321" s="3"/>
      <c r="E321" s="3"/>
      <c r="F321" s="3"/>
      <c r="G321" s="3"/>
      <c r="H321" s="4" t="s">
        <v>3</v>
      </c>
      <c r="I321" s="5" t="s">
        <v>4</v>
      </c>
      <c r="J321" s="5"/>
    </row>
    <row r="322" spans="2:10" ht="15.75" x14ac:dyDescent="0.25">
      <c r="B322" s="3" t="s">
        <v>5</v>
      </c>
      <c r="C322" s="3"/>
      <c r="D322" s="3"/>
      <c r="E322" s="3"/>
      <c r="F322" s="3"/>
      <c r="G322" s="3"/>
      <c r="H322" s="4" t="s">
        <v>3</v>
      </c>
      <c r="I322" s="5" t="s">
        <v>4</v>
      </c>
      <c r="J322" s="5"/>
    </row>
    <row r="323" spans="2:10" ht="15.75" x14ac:dyDescent="0.25">
      <c r="B323" s="3" t="s">
        <v>6</v>
      </c>
      <c r="C323" s="3"/>
      <c r="D323" s="3"/>
      <c r="E323" s="3"/>
      <c r="F323" s="3"/>
      <c r="G323" s="3"/>
      <c r="H323" s="4">
        <v>26</v>
      </c>
      <c r="I323" s="6"/>
      <c r="J323" s="5"/>
    </row>
    <row r="324" spans="2:10" ht="15.75" x14ac:dyDescent="0.25">
      <c r="B324" s="3" t="s">
        <v>7</v>
      </c>
      <c r="C324" s="3"/>
      <c r="D324" s="3"/>
      <c r="E324" s="3"/>
      <c r="F324" s="3"/>
      <c r="G324" s="3"/>
      <c r="H324" s="7" t="s">
        <v>8</v>
      </c>
      <c r="I324" s="6"/>
      <c r="J324" s="5"/>
    </row>
    <row r="325" spans="2:10" x14ac:dyDescent="0.25">
      <c r="B325" s="3" t="s">
        <v>9</v>
      </c>
      <c r="C325" s="3"/>
      <c r="D325" s="3"/>
      <c r="E325" s="3"/>
      <c r="F325" s="3"/>
      <c r="G325" s="8"/>
      <c r="H325" s="9" t="s">
        <v>83</v>
      </c>
      <c r="I325" s="10"/>
      <c r="J325" s="11"/>
    </row>
    <row r="326" spans="2:10" x14ac:dyDescent="0.25">
      <c r="B326" s="3"/>
      <c r="C326" s="3"/>
      <c r="D326" s="3"/>
      <c r="E326" s="3"/>
      <c r="F326" s="3"/>
      <c r="G326" s="8"/>
      <c r="H326" s="12" t="s">
        <v>11</v>
      </c>
      <c r="I326" s="13"/>
      <c r="J326" s="14"/>
    </row>
    <row r="327" spans="2:10" ht="75" x14ac:dyDescent="0.25">
      <c r="B327" s="3"/>
      <c r="C327" s="3"/>
      <c r="D327" s="3"/>
      <c r="E327" s="3"/>
      <c r="F327" s="3"/>
      <c r="G327" s="8"/>
      <c r="H327" s="15" t="s">
        <v>12</v>
      </c>
      <c r="I327" s="16"/>
      <c r="J327" s="17"/>
    </row>
    <row r="328" spans="2:10" x14ac:dyDescent="0.25">
      <c r="B328" s="3"/>
      <c r="C328" s="3"/>
      <c r="D328" s="3"/>
      <c r="E328" s="3"/>
      <c r="F328" s="3"/>
      <c r="G328" s="8"/>
      <c r="H328" s="12" t="s">
        <v>13</v>
      </c>
      <c r="I328" s="13"/>
      <c r="J328" s="14"/>
    </row>
    <row r="329" spans="2:10" x14ac:dyDescent="0.25">
      <c r="B329" s="3"/>
      <c r="C329" s="3"/>
      <c r="D329" s="3"/>
      <c r="E329" s="3"/>
      <c r="F329" s="3"/>
      <c r="G329" s="8"/>
      <c r="H329" s="12" t="s">
        <v>14</v>
      </c>
      <c r="I329" s="13"/>
      <c r="J329" s="14"/>
    </row>
    <row r="330" spans="2:10" x14ac:dyDescent="0.25">
      <c r="B330" s="3"/>
      <c r="C330" s="3"/>
      <c r="D330" s="3"/>
      <c r="E330" s="3"/>
      <c r="F330" s="3"/>
      <c r="G330" s="8"/>
      <c r="H330" s="15"/>
      <c r="I330" s="18"/>
      <c r="J330" s="19"/>
    </row>
    <row r="331" spans="2:10" x14ac:dyDescent="0.25">
      <c r="B331" s="3"/>
      <c r="C331" s="3"/>
      <c r="D331" s="3"/>
      <c r="E331" s="3"/>
      <c r="F331" s="3"/>
      <c r="G331" s="8"/>
      <c r="H331" s="20"/>
      <c r="I331" s="21"/>
      <c r="J331" s="22"/>
    </row>
    <row r="332" spans="2:10" ht="15.75" x14ac:dyDescent="0.25">
      <c r="B332" s="23"/>
      <c r="C332" s="23"/>
      <c r="D332" s="23"/>
      <c r="E332" s="23"/>
      <c r="F332" s="23"/>
      <c r="G332" s="5"/>
      <c r="H332" s="5"/>
      <c r="I332" s="5"/>
      <c r="J332" s="5"/>
    </row>
    <row r="333" spans="2:10" ht="15.75" x14ac:dyDescent="0.25">
      <c r="B333" s="24" t="s">
        <v>15</v>
      </c>
      <c r="C333" s="24" t="s">
        <v>16</v>
      </c>
      <c r="D333" s="24" t="s">
        <v>17</v>
      </c>
      <c r="E333" s="24" t="s">
        <v>18</v>
      </c>
      <c r="F333" s="24" t="s">
        <v>19</v>
      </c>
      <c r="G333" s="25" t="s">
        <v>20</v>
      </c>
      <c r="H333" s="25" t="s">
        <v>21</v>
      </c>
      <c r="I333" s="24" t="s">
        <v>22</v>
      </c>
      <c r="J333" s="24"/>
    </row>
    <row r="334" spans="2:10" ht="56.25" x14ac:dyDescent="0.25">
      <c r="B334" s="24"/>
      <c r="C334" s="24"/>
      <c r="D334" s="24"/>
      <c r="E334" s="24"/>
      <c r="F334" s="24"/>
      <c r="G334" s="25"/>
      <c r="H334" s="25"/>
      <c r="I334" s="26" t="s">
        <v>23</v>
      </c>
      <c r="J334" s="27" t="s">
        <v>65</v>
      </c>
    </row>
    <row r="335" spans="2:10" x14ac:dyDescent="0.25">
      <c r="B335" s="28" t="s">
        <v>25</v>
      </c>
    </row>
    <row r="336" spans="2:10" x14ac:dyDescent="0.25">
      <c r="B336" t="s">
        <v>26</v>
      </c>
      <c r="C336" t="s">
        <v>27</v>
      </c>
      <c r="D336" t="s">
        <v>28</v>
      </c>
      <c r="E336" t="s">
        <v>29</v>
      </c>
      <c r="F336" t="s">
        <v>3</v>
      </c>
      <c r="G336" t="s">
        <v>30</v>
      </c>
      <c r="I336">
        <v>0.47</v>
      </c>
      <c r="J336" s="29">
        <f>I336*3521.3*6</f>
        <v>9930.0659999999989</v>
      </c>
    </row>
    <row r="337" spans="2:10" x14ac:dyDescent="0.25">
      <c r="B337" t="s">
        <v>31</v>
      </c>
      <c r="C337" t="s">
        <v>32</v>
      </c>
      <c r="I337">
        <v>1.28</v>
      </c>
      <c r="J337" s="29">
        <f>I337*3521.3*6</f>
        <v>27043.584000000003</v>
      </c>
    </row>
    <row r="338" spans="2:10" x14ac:dyDescent="0.25">
      <c r="B338" t="s">
        <v>33</v>
      </c>
      <c r="C338" t="s">
        <v>27</v>
      </c>
      <c r="I338">
        <v>2.23</v>
      </c>
      <c r="J338" s="29">
        <f>I338*3521.3*6</f>
        <v>47114.994000000006</v>
      </c>
    </row>
    <row r="339" spans="2:10" x14ac:dyDescent="0.25">
      <c r="B339" t="s">
        <v>34</v>
      </c>
      <c r="C339" t="s">
        <v>35</v>
      </c>
      <c r="I339">
        <v>0.18</v>
      </c>
      <c r="J339" s="29">
        <f>I339*3521.3*6</f>
        <v>3803.0040000000004</v>
      </c>
    </row>
    <row r="340" spans="2:10" x14ac:dyDescent="0.25">
      <c r="B340" t="s">
        <v>36</v>
      </c>
      <c r="C340" t="s">
        <v>27</v>
      </c>
      <c r="I340">
        <v>0.03</v>
      </c>
      <c r="J340" s="29">
        <f>I340*3521.3*6</f>
        <v>633.83399999999995</v>
      </c>
    </row>
    <row r="341" spans="2:10" x14ac:dyDescent="0.25">
      <c r="B341" s="28" t="s">
        <v>37</v>
      </c>
      <c r="J341" s="29"/>
    </row>
    <row r="342" spans="2:10" x14ac:dyDescent="0.25">
      <c r="B342" s="28" t="s">
        <v>38</v>
      </c>
      <c r="C342" t="s">
        <v>39</v>
      </c>
      <c r="I342">
        <v>2.36</v>
      </c>
      <c r="J342" s="29">
        <f t="shared" ref="J342:J347" si="2">I342*3521.3*6</f>
        <v>49861.608</v>
      </c>
    </row>
    <row r="343" spans="2:10" x14ac:dyDescent="0.25">
      <c r="B343" s="28" t="s">
        <v>40</v>
      </c>
      <c r="C343" t="s">
        <v>41</v>
      </c>
      <c r="I343">
        <v>1.21</v>
      </c>
      <c r="J343" s="29">
        <f t="shared" si="2"/>
        <v>25564.637999999999</v>
      </c>
    </row>
    <row r="344" spans="2:10" x14ac:dyDescent="0.25">
      <c r="B344" s="28" t="s">
        <v>42</v>
      </c>
      <c r="C344" t="s">
        <v>43</v>
      </c>
      <c r="I344">
        <v>0.04</v>
      </c>
      <c r="J344" s="29">
        <f t="shared" si="2"/>
        <v>845.11200000000008</v>
      </c>
    </row>
    <row r="345" spans="2:10" x14ac:dyDescent="0.25">
      <c r="B345" s="28" t="s">
        <v>44</v>
      </c>
      <c r="C345" t="s">
        <v>45</v>
      </c>
      <c r="I345">
        <v>0.14000000000000001</v>
      </c>
      <c r="J345" s="29">
        <f t="shared" si="2"/>
        <v>2957.8920000000007</v>
      </c>
    </row>
    <row r="346" spans="2:10" x14ac:dyDescent="0.25">
      <c r="B346" s="28" t="s">
        <v>46</v>
      </c>
      <c r="I346">
        <v>0.61</v>
      </c>
      <c r="J346" s="29">
        <f t="shared" si="2"/>
        <v>12887.957999999999</v>
      </c>
    </row>
    <row r="347" spans="2:10" x14ac:dyDescent="0.25">
      <c r="B347" s="28" t="s">
        <v>47</v>
      </c>
      <c r="C347" t="s">
        <v>48</v>
      </c>
      <c r="D347" t="s">
        <v>78</v>
      </c>
      <c r="E347" t="s">
        <v>67</v>
      </c>
      <c r="I347" s="29">
        <v>0.8</v>
      </c>
      <c r="J347" s="29">
        <f t="shared" si="2"/>
        <v>16902.240000000002</v>
      </c>
    </row>
    <row r="348" spans="2:10" x14ac:dyDescent="0.25">
      <c r="B348" s="28"/>
      <c r="I348" s="29"/>
      <c r="J348" s="29"/>
    </row>
    <row r="349" spans="2:10" x14ac:dyDescent="0.25">
      <c r="B349" s="28" t="s">
        <v>53</v>
      </c>
      <c r="J349" s="29"/>
    </row>
    <row r="350" spans="2:10" x14ac:dyDescent="0.25">
      <c r="B350" s="28" t="s">
        <v>54</v>
      </c>
      <c r="C350" t="s">
        <v>55</v>
      </c>
      <c r="J350" s="29"/>
    </row>
    <row r="351" spans="2:10" x14ac:dyDescent="0.25">
      <c r="B351" s="28" t="s">
        <v>56</v>
      </c>
      <c r="I351">
        <v>0.59</v>
      </c>
      <c r="J351" s="29">
        <f>I351*3521.3*6</f>
        <v>12465.402</v>
      </c>
    </row>
    <row r="352" spans="2:10" x14ac:dyDescent="0.25">
      <c r="B352" s="28" t="s">
        <v>57</v>
      </c>
      <c r="C352" t="s">
        <v>58</v>
      </c>
      <c r="J352" s="29"/>
    </row>
    <row r="353" spans="2:10" x14ac:dyDescent="0.25">
      <c r="B353" s="28" t="s">
        <v>59</v>
      </c>
      <c r="I353">
        <v>0.24</v>
      </c>
      <c r="J353" s="29">
        <f>I353*3521.3*6</f>
        <v>5070.6719999999996</v>
      </c>
    </row>
    <row r="354" spans="2:10" x14ac:dyDescent="0.25">
      <c r="B354" s="28" t="s">
        <v>84</v>
      </c>
      <c r="I354" s="29">
        <v>1.5</v>
      </c>
      <c r="J354" s="29">
        <f>I354*3521.3*6</f>
        <v>31691.700000000004</v>
      </c>
    </row>
  </sheetData>
  <mergeCells count="162">
    <mergeCell ref="H333:H334"/>
    <mergeCell ref="I333:J333"/>
    <mergeCell ref="B333:B334"/>
    <mergeCell ref="C333:C334"/>
    <mergeCell ref="D333:D334"/>
    <mergeCell ref="E333:E334"/>
    <mergeCell ref="F333:F334"/>
    <mergeCell ref="G333:G334"/>
    <mergeCell ref="B323:G323"/>
    <mergeCell ref="B324:G324"/>
    <mergeCell ref="B325:G331"/>
    <mergeCell ref="H325:J325"/>
    <mergeCell ref="H326:J326"/>
    <mergeCell ref="H328:J328"/>
    <mergeCell ref="H329:J329"/>
    <mergeCell ref="H293:H294"/>
    <mergeCell ref="I293:J293"/>
    <mergeCell ref="B319:J319"/>
    <mergeCell ref="B321:G321"/>
    <mergeCell ref="B322:G322"/>
    <mergeCell ref="B293:B294"/>
    <mergeCell ref="C293:C294"/>
    <mergeCell ref="D293:D294"/>
    <mergeCell ref="E293:E294"/>
    <mergeCell ref="F293:F294"/>
    <mergeCell ref="G293:G294"/>
    <mergeCell ref="B283:G283"/>
    <mergeCell ref="B284:G284"/>
    <mergeCell ref="B285:G291"/>
    <mergeCell ref="H285:J285"/>
    <mergeCell ref="H286:J286"/>
    <mergeCell ref="H288:J288"/>
    <mergeCell ref="H289:J289"/>
    <mergeCell ref="H253:H254"/>
    <mergeCell ref="I253:J253"/>
    <mergeCell ref="B279:J279"/>
    <mergeCell ref="B281:G281"/>
    <mergeCell ref="B282:G282"/>
    <mergeCell ref="B253:B254"/>
    <mergeCell ref="C253:C254"/>
    <mergeCell ref="D253:D254"/>
    <mergeCell ref="E253:E254"/>
    <mergeCell ref="F253:F254"/>
    <mergeCell ref="G253:G254"/>
    <mergeCell ref="B243:G243"/>
    <mergeCell ref="B244:G244"/>
    <mergeCell ref="B245:G251"/>
    <mergeCell ref="H245:J245"/>
    <mergeCell ref="H246:J246"/>
    <mergeCell ref="H248:J248"/>
    <mergeCell ref="H249:J249"/>
    <mergeCell ref="H213:H214"/>
    <mergeCell ref="I213:J213"/>
    <mergeCell ref="B239:J239"/>
    <mergeCell ref="B241:G241"/>
    <mergeCell ref="B242:G242"/>
    <mergeCell ref="B213:B214"/>
    <mergeCell ref="C213:C214"/>
    <mergeCell ref="D213:D214"/>
    <mergeCell ref="E213:E214"/>
    <mergeCell ref="F213:F214"/>
    <mergeCell ref="G213:G214"/>
    <mergeCell ref="B203:G203"/>
    <mergeCell ref="B204:G204"/>
    <mergeCell ref="B205:G211"/>
    <mergeCell ref="H205:J205"/>
    <mergeCell ref="H206:J206"/>
    <mergeCell ref="H208:J208"/>
    <mergeCell ref="H209:J209"/>
    <mergeCell ref="H173:H174"/>
    <mergeCell ref="I173:J173"/>
    <mergeCell ref="B199:J199"/>
    <mergeCell ref="B201:G201"/>
    <mergeCell ref="B202:G202"/>
    <mergeCell ref="B173:B174"/>
    <mergeCell ref="C173:C174"/>
    <mergeCell ref="D173:D174"/>
    <mergeCell ref="E173:E174"/>
    <mergeCell ref="F173:F174"/>
    <mergeCell ref="G173:G174"/>
    <mergeCell ref="B163:G163"/>
    <mergeCell ref="B164:G164"/>
    <mergeCell ref="B165:G171"/>
    <mergeCell ref="H165:J165"/>
    <mergeCell ref="H166:J166"/>
    <mergeCell ref="H168:J168"/>
    <mergeCell ref="H169:J169"/>
    <mergeCell ref="H134:H135"/>
    <mergeCell ref="I134:J134"/>
    <mergeCell ref="B159:J159"/>
    <mergeCell ref="B161:G161"/>
    <mergeCell ref="B162:G162"/>
    <mergeCell ref="B134:B135"/>
    <mergeCell ref="C134:C135"/>
    <mergeCell ref="D134:D135"/>
    <mergeCell ref="E134:E135"/>
    <mergeCell ref="F134:F135"/>
    <mergeCell ref="G134:G135"/>
    <mergeCell ref="B124:G124"/>
    <mergeCell ref="B125:G125"/>
    <mergeCell ref="B126:G132"/>
    <mergeCell ref="H126:J126"/>
    <mergeCell ref="H127:J127"/>
    <mergeCell ref="H129:J129"/>
    <mergeCell ref="H130:J130"/>
    <mergeCell ref="H94:H95"/>
    <mergeCell ref="I94:J94"/>
    <mergeCell ref="B120:J120"/>
    <mergeCell ref="B122:G122"/>
    <mergeCell ref="B123:G123"/>
    <mergeCell ref="B94:B95"/>
    <mergeCell ref="C94:C95"/>
    <mergeCell ref="D94:D95"/>
    <mergeCell ref="E94:E95"/>
    <mergeCell ref="F94:F95"/>
    <mergeCell ref="G94:G95"/>
    <mergeCell ref="B84:G84"/>
    <mergeCell ref="B85:G85"/>
    <mergeCell ref="B86:G92"/>
    <mergeCell ref="H86:J86"/>
    <mergeCell ref="H87:J87"/>
    <mergeCell ref="H89:J89"/>
    <mergeCell ref="H90:J90"/>
    <mergeCell ref="H55:H56"/>
    <mergeCell ref="I55:J55"/>
    <mergeCell ref="B80:J80"/>
    <mergeCell ref="B82:G82"/>
    <mergeCell ref="B83:G83"/>
    <mergeCell ref="B55:B56"/>
    <mergeCell ref="C55:C56"/>
    <mergeCell ref="D55:D56"/>
    <mergeCell ref="E55:E56"/>
    <mergeCell ref="F55:F56"/>
    <mergeCell ref="G55:G56"/>
    <mergeCell ref="B44:G44"/>
    <mergeCell ref="B45:G45"/>
    <mergeCell ref="B46:G46"/>
    <mergeCell ref="B47:G53"/>
    <mergeCell ref="H47:J47"/>
    <mergeCell ref="H48:J48"/>
    <mergeCell ref="H50:J50"/>
    <mergeCell ref="H51:J51"/>
    <mergeCell ref="G17:G18"/>
    <mergeCell ref="H17:H18"/>
    <mergeCell ref="I17:J17"/>
    <mergeCell ref="B41:J41"/>
    <mergeCell ref="B43:G43"/>
    <mergeCell ref="B9:G15"/>
    <mergeCell ref="H9:J9"/>
    <mergeCell ref="H10:J10"/>
    <mergeCell ref="H12:J12"/>
    <mergeCell ref="H13:J13"/>
    <mergeCell ref="B17:B18"/>
    <mergeCell ref="C17:C18"/>
    <mergeCell ref="D17:D18"/>
    <mergeCell ref="E17:E18"/>
    <mergeCell ref="F17:F18"/>
    <mergeCell ref="B3:J3"/>
    <mergeCell ref="B5:G5"/>
    <mergeCell ref="B6:G6"/>
    <mergeCell ref="B7:G7"/>
    <mergeCell ref="B8:G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*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2013-10-03T14:46:27Z</dcterms:created>
  <dcterms:modified xsi:type="dcterms:W3CDTF">2013-10-03T14:49:38Z</dcterms:modified>
</cp:coreProperties>
</file>